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ustinPearce\Desktop\methods\data\"/>
    </mc:Choice>
  </mc:AlternateContent>
  <xr:revisionPtr revIDLastSave="0" documentId="13_ncr:1_{9949BEA0-DCB5-4C31-8A49-0C225B2B6332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Settings" sheetId="1" r:id="rId1"/>
    <sheet name="GWP Factors" sheetId="2" r:id="rId2"/>
    <sheet name="Impact Factors" sheetId="3" r:id="rId3"/>
    <sheet name="Source Data" sheetId="4" r:id="rId4"/>
  </sheets>
  <definedNames>
    <definedName name="_xlnm._FilterDatabase" localSheetId="2" hidden="1">'Impact Factors'!$A$4:$P$34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4" i="3" l="1"/>
  <c r="N34" i="3" s="1"/>
  <c r="N33" i="3"/>
  <c r="L33" i="3"/>
  <c r="N32" i="3"/>
  <c r="L32" i="3"/>
  <c r="L31" i="3"/>
  <c r="N31" i="3" s="1"/>
  <c r="L30" i="3"/>
  <c r="N30" i="3" s="1"/>
  <c r="N29" i="3"/>
  <c r="L29" i="3"/>
  <c r="N28" i="3"/>
  <c r="L28" i="3"/>
  <c r="L27" i="3"/>
  <c r="N27" i="3" s="1"/>
  <c r="L26" i="3"/>
  <c r="N26" i="3" s="1"/>
  <c r="L25" i="3"/>
  <c r="N25" i="3" s="1"/>
  <c r="L24" i="3"/>
  <c r="N24" i="3" s="1"/>
  <c r="L23" i="3"/>
  <c r="N23" i="3" s="1"/>
  <c r="L22" i="3"/>
  <c r="N22" i="3" s="1"/>
  <c r="L21" i="3"/>
  <c r="N21" i="3" s="1"/>
  <c r="N20" i="3"/>
  <c r="L20" i="3"/>
  <c r="L19" i="3"/>
  <c r="N19" i="3" s="1"/>
  <c r="L18" i="3"/>
  <c r="N18" i="3" s="1"/>
  <c r="L17" i="3"/>
  <c r="N17" i="3" s="1"/>
  <c r="L16" i="3"/>
  <c r="N16" i="3" s="1"/>
  <c r="L15" i="3"/>
  <c r="N15" i="3" s="1"/>
  <c r="L14" i="3"/>
  <c r="N14" i="3" s="1"/>
  <c r="N13" i="3"/>
  <c r="L13" i="3"/>
  <c r="N12" i="3"/>
  <c r="L12" i="3"/>
  <c r="L11" i="3"/>
  <c r="N11" i="3" s="1"/>
  <c r="L10" i="3"/>
  <c r="N10" i="3" s="1"/>
  <c r="L9" i="3"/>
  <c r="N9" i="3" s="1"/>
  <c r="L8" i="3"/>
  <c r="N8" i="3" s="1"/>
  <c r="L7" i="3"/>
  <c r="N7" i="3" s="1"/>
  <c r="L6" i="3"/>
  <c r="N6" i="3" s="1"/>
  <c r="L5" i="3"/>
  <c r="N5" i="3" s="1"/>
  <c r="F2" i="3"/>
  <c r="C2" i="3"/>
  <c r="B2" i="3"/>
  <c r="B5" i="2"/>
  <c r="B4" i="2"/>
  <c r="B14" i="2" s="1"/>
  <c r="B8" i="2" l="1"/>
  <c r="B9" i="2"/>
  <c r="B10" i="2"/>
  <c r="B11" i="2"/>
  <c r="B12" i="2"/>
  <c r="B13" i="2"/>
  <c r="I30" i="3" l="1"/>
  <c r="I34" i="3"/>
  <c r="I18" i="3"/>
  <c r="I27" i="3"/>
  <c r="I11" i="3"/>
  <c r="I20" i="3"/>
  <c r="I29" i="3"/>
  <c r="I13" i="3"/>
  <c r="I22" i="3"/>
  <c r="I6" i="3"/>
  <c r="I31" i="3"/>
  <c r="I15" i="3"/>
  <c r="I24" i="3"/>
  <c r="I8" i="3"/>
  <c r="I17" i="3"/>
  <c r="I23" i="3"/>
  <c r="I33" i="3"/>
  <c r="I26" i="3"/>
  <c r="I10" i="3"/>
  <c r="I19" i="3"/>
  <c r="I28" i="3"/>
  <c r="I12" i="3"/>
  <c r="I21" i="3"/>
  <c r="I5" i="3"/>
  <c r="I14" i="3"/>
  <c r="I7" i="3"/>
  <c r="I9" i="3"/>
  <c r="I25" i="3"/>
  <c r="I32" i="3"/>
  <c r="I16" i="3"/>
  <c r="H25" i="3"/>
  <c r="H9" i="3"/>
  <c r="H18" i="3"/>
  <c r="H27" i="3"/>
  <c r="H11" i="3"/>
  <c r="H20" i="3"/>
  <c r="H29" i="3"/>
  <c r="H13" i="3"/>
  <c r="H22" i="3"/>
  <c r="H6" i="3"/>
  <c r="H31" i="3"/>
  <c r="H15" i="3"/>
  <c r="H28" i="3"/>
  <c r="H34" i="3"/>
  <c r="H24" i="3"/>
  <c r="H8" i="3"/>
  <c r="H10" i="3"/>
  <c r="H19" i="3"/>
  <c r="H12" i="3"/>
  <c r="H5" i="3"/>
  <c r="H30" i="3"/>
  <c r="H14" i="3"/>
  <c r="H33" i="3"/>
  <c r="H17" i="3"/>
  <c r="H26" i="3"/>
  <c r="H21" i="3"/>
  <c r="H16" i="3"/>
  <c r="H7" i="3"/>
  <c r="H32" i="3"/>
  <c r="H23" i="3"/>
  <c r="G28" i="3"/>
  <c r="J28" i="3" s="1"/>
  <c r="M28" i="3" s="1"/>
  <c r="G32" i="3"/>
  <c r="J32" i="3" s="1"/>
  <c r="M32" i="3" s="1"/>
  <c r="G16" i="3"/>
  <c r="J16" i="3" s="1"/>
  <c r="M16" i="3" s="1"/>
  <c r="G25" i="3"/>
  <c r="J25" i="3" s="1"/>
  <c r="M25" i="3" s="1"/>
  <c r="G9" i="3"/>
  <c r="G18" i="3"/>
  <c r="J18" i="3" s="1"/>
  <c r="M18" i="3" s="1"/>
  <c r="G27" i="3"/>
  <c r="G11" i="3"/>
  <c r="G20" i="3"/>
  <c r="G29" i="3"/>
  <c r="J29" i="3" s="1"/>
  <c r="M29" i="3" s="1"/>
  <c r="G13" i="3"/>
  <c r="G22" i="3"/>
  <c r="G15" i="3"/>
  <c r="G26" i="3"/>
  <c r="J26" i="3" s="1"/>
  <c r="M26" i="3" s="1"/>
  <c r="G34" i="3"/>
  <c r="G6" i="3"/>
  <c r="J6" i="3" s="1"/>
  <c r="M6" i="3" s="1"/>
  <c r="G31" i="3"/>
  <c r="J31" i="3" s="1"/>
  <c r="M31" i="3" s="1"/>
  <c r="G10" i="3"/>
  <c r="G19" i="3"/>
  <c r="G12" i="3"/>
  <c r="J12" i="3" s="1"/>
  <c r="M12" i="3" s="1"/>
  <c r="G5" i="3"/>
  <c r="G24" i="3"/>
  <c r="G8" i="3"/>
  <c r="G17" i="3"/>
  <c r="G21" i="3"/>
  <c r="G33" i="3"/>
  <c r="J33" i="3" s="1"/>
  <c r="M33" i="3" s="1"/>
  <c r="G23" i="3"/>
  <c r="G7" i="3"/>
  <c r="G14" i="3"/>
  <c r="J14" i="3" s="1"/>
  <c r="M14" i="3" s="1"/>
  <c r="G30" i="3"/>
  <c r="J30" i="3" s="1"/>
  <c r="M30" i="3" s="1"/>
  <c r="J19" i="3" l="1"/>
  <c r="M19" i="3" s="1"/>
  <c r="J22" i="3"/>
  <c r="M22" i="3" s="1"/>
  <c r="J10" i="3"/>
  <c r="M10" i="3" s="1"/>
  <c r="J15" i="3"/>
  <c r="M15" i="3" s="1"/>
  <c r="J7" i="3"/>
  <c r="M7" i="3" s="1"/>
  <c r="J23" i="3"/>
  <c r="M23" i="3" s="1"/>
  <c r="J34" i="3"/>
  <c r="M34" i="3" s="1"/>
  <c r="J13" i="3"/>
  <c r="M13" i="3" s="1"/>
  <c r="J21" i="3"/>
  <c r="M21" i="3" s="1"/>
  <c r="J20" i="3"/>
  <c r="M20" i="3" s="1"/>
  <c r="J17" i="3"/>
  <c r="M17" i="3" s="1"/>
  <c r="J11" i="3"/>
  <c r="M11" i="3" s="1"/>
  <c r="J8" i="3"/>
  <c r="M8" i="3" s="1"/>
  <c r="J27" i="3"/>
  <c r="M27" i="3" s="1"/>
  <c r="J24" i="3"/>
  <c r="M24" i="3" s="1"/>
  <c r="J5" i="3"/>
  <c r="M5" i="3" s="1"/>
  <c r="J9" i="3"/>
  <c r="M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" authorId="0" shapeId="0" xr:uid="{00000000-0006-0000-0000-000001000000}">
      <text>
        <r>
          <rPr>
            <sz val="10"/>
            <rFont val="Arial"/>
            <family val="2"/>
          </rPr>
          <t>Select the IPCC Assessment Report. Every CO2e value in the workbook updates automatically.</t>
        </r>
      </text>
    </comment>
    <comment ref="B5" authorId="0" shapeId="0" xr:uid="{00000000-0006-0000-0000-000002000000}">
      <text>
        <r>
          <rPr>
            <sz val="10"/>
            <rFont val="Arial"/>
            <family val="2"/>
          </rPr>
          <t>Applies to every row on Impact Factors unless that row's rate cell is overwritten with its own number.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<sst xmlns="http://schemas.openxmlformats.org/spreadsheetml/2006/main" count="852" uniqueCount="148">
  <si>
    <t>Fertilizer Impact Factors — GWP Selection</t>
  </si>
  <si>
    <t>Assessment Report (AR)</t>
  </si>
  <si>
    <t>AR6</t>
  </si>
  <si>
    <t>Time Horizon</t>
  </si>
  <si>
    <t>100-yr</t>
  </si>
  <si>
    <t>Default application rate</t>
  </si>
  <si>
    <t>units of the row (kg fertilizer, kg N, kg P2O5, kg K2O) per area, e.g. per ha</t>
  </si>
  <si>
    <t>How to use</t>
  </si>
  <si>
    <t>1.</t>
  </si>
  <si>
    <t>Change the two yellow cells above (dropdown lists). All CO2e results recalculate.</t>
  </si>
  <si>
    <t>2.</t>
  </si>
  <si>
    <t>Set the default application rate (B5). Every row on Impact Factors uses it unless that row's rate cell is overwritten with its own number.</t>
  </si>
  <si>
    <t>3.</t>
  </si>
  <si>
    <t>See 'Impact Factors' for per-unit factors and the emissions at the applied rate.</t>
  </si>
  <si>
    <t>4.</t>
  </si>
  <si>
    <t>'GWP Factors' holds the full IPCC table and the active factors driven by this sheet.</t>
  </si>
  <si>
    <t>5.</t>
  </si>
  <si>
    <t>'Source Data' holds the unmodified input rows, including fertilizer composition fractions.</t>
  </si>
  <si>
    <t>Cell color key</t>
  </si>
  <si>
    <t>Yellow fill / blue text</t>
  </si>
  <si>
    <t>User input — edit these.</t>
  </si>
  <si>
    <t>Black text</t>
  </si>
  <si>
    <t>Formula calculated on the same sheet.</t>
  </si>
  <si>
    <t>Green text</t>
  </si>
  <si>
    <t>Formula referencing another sheet.</t>
  </si>
  <si>
    <t>Method</t>
  </si>
  <si>
    <t>kg CO2e per unit</t>
  </si>
  <si>
    <t>Sum over gases of (kg gas per unit x GWP of that gas), for the selected AR and time horizon.</t>
  </si>
  <si>
    <t>Gases in the data</t>
  </si>
  <si>
    <t>CO2_fossil, CH4_fossil, N2O. Other gases in the IPCC table (CH4_biogenic, NF3, SF6, CO2_biogenic) are not reported for these fertilizers and contribute zero.</t>
  </si>
  <si>
    <t>Emissions at rate</t>
  </si>
  <si>
    <t>kg CO2e per unit x application rate. Units follow the row: a rate of 150 on a "kg fertilizer" row means 150 kg of that product; on the "US average nitrogen fertilizer" row it means 150 kg N.</t>
  </si>
  <si>
    <t>Energy use</t>
  </si>
  <si>
    <t>Reported in MJ per unit and carried through unchanged; it is not converted to CO2e (doing so would double count the GHG rows).</t>
  </si>
  <si>
    <t>Sources</t>
  </si>
  <si>
    <t>Impact factors</t>
  </si>
  <si>
    <t>fpp5-04-fertilizers_final.csv (user supplied). Data sources per row are retained in columns L-M.</t>
  </si>
  <si>
    <t>GWP values</t>
  </si>
  <si>
    <t>fpp5-01-GWP.csv (user supplied); IPCC AR4 / AR5 / AR6 100-yr and 20-yr values.</t>
  </si>
  <si>
    <t>IPCC Global Warming Potentials</t>
  </si>
  <si>
    <t>Active factors (driven by Settings)</t>
  </si>
  <si>
    <t>AR list</t>
  </si>
  <si>
    <t>Horizon list</t>
  </si>
  <si>
    <t>AR5 (with climate-carbon feedback)</t>
  </si>
  <si>
    <t>20-yr</t>
  </si>
  <si>
    <t>Full IPCC table (source: fpp5-01-GWP.csv) — lookup range for the active factors.</t>
  </si>
  <si>
    <t>AR5 (without climate-carbon feedback)</t>
  </si>
  <si>
    <t>Gas</t>
  </si>
  <si>
    <t>Active GWP (kg CO2e / kg gas)</t>
  </si>
  <si>
    <t>AR4</t>
  </si>
  <si>
    <t>Global Warming Potential</t>
  </si>
  <si>
    <t>CO2_fossil</t>
  </si>
  <si>
    <t>CO2_biogenic</t>
  </si>
  <si>
    <t>CH4_biogenic</t>
  </si>
  <si>
    <t>CH4_fossil</t>
  </si>
  <si>
    <t>N2O</t>
  </si>
  <si>
    <t>NF3</t>
  </si>
  <si>
    <t>SF6</t>
  </si>
  <si>
    <t>Unique combinations of AR x horizon x gas, so SUMIFS returns the single matching value.</t>
  </si>
  <si>
    <t>Fertilizer Impact Factors — kg CO2e per unit</t>
  </si>
  <si>
    <t>GWP basis:</t>
  </si>
  <si>
    <t>Default rate:</t>
  </si>
  <si>
    <t>(change on the Settings tab)</t>
  </si>
  <si>
    <t>Source Detail</t>
  </si>
  <si>
    <t>Unit</t>
  </si>
  <si>
    <t>System Boundary</t>
  </si>
  <si>
    <t>CO2_fossil (kg/unit)</t>
  </si>
  <si>
    <t>CH4_fossil (kg/unit)</t>
  </si>
  <si>
    <t>N2O (kg/unit)</t>
  </si>
  <si>
    <t>CO2_fossil as CO2e</t>
  </si>
  <si>
    <t>CH4_fossil as CO2e</t>
  </si>
  <si>
    <t>N2O as CO2e</t>
  </si>
  <si>
    <t>Total GHG (kg CO2e/unit)</t>
  </si>
  <si>
    <t>Energy Use (MJ/unit)</t>
  </si>
  <si>
    <t>Application Rate (units/area)</t>
  </si>
  <si>
    <t>GHG at Rate (kg CO2e)</t>
  </si>
  <si>
    <t>Energy at Rate (MJ)</t>
  </si>
  <si>
    <t>GHG data source</t>
  </si>
  <si>
    <t>Energy data source</t>
  </si>
  <si>
    <t>Ammonia (aqueous)</t>
  </si>
  <si>
    <t>kg fertilizer</t>
  </si>
  <si>
    <t>Cradle-to-processing gate</t>
  </si>
  <si>
    <t>GREET FD-CIC 2023</t>
  </si>
  <si>
    <t>Ammonia (aqueous) (green ammonia)</t>
  </si>
  <si>
    <t>Ammonia (conventional)</t>
  </si>
  <si>
    <t>Ammonia (green)</t>
  </si>
  <si>
    <t>Ammonium nitrate</t>
  </si>
  <si>
    <t>Ammonium nitrate (green ammonia)</t>
  </si>
  <si>
    <t>Ammonium sulfate</t>
  </si>
  <si>
    <t>Ammonium sulfate (green ammonia)</t>
  </si>
  <si>
    <t>Calcium ammonium nitrate</t>
  </si>
  <si>
    <t>Fertilizers Europe; GREET-CIC 2023</t>
  </si>
  <si>
    <t>Calcium ammonium nitrate (green ammonia)</t>
  </si>
  <si>
    <t>Diammonium phosphate</t>
  </si>
  <si>
    <t>Diammonium phosphate (green ammonia)</t>
  </si>
  <si>
    <t>Gypsum</t>
  </si>
  <si>
    <t>K2O</t>
  </si>
  <si>
    <t>kg K2O</t>
  </si>
  <si>
    <t>Lime (calcitic)</t>
  </si>
  <si>
    <t>Lime (dolomitic)</t>
  </si>
  <si>
    <t>Monoammonium phosphate</t>
  </si>
  <si>
    <t>Monoammonium phosphate (green ammonia)</t>
  </si>
  <si>
    <t>Potash (MOP)</t>
  </si>
  <si>
    <t>Potassium nitrate</t>
  </si>
  <si>
    <t>GREET FD-CIC 2023; Ecoinvent</t>
  </si>
  <si>
    <t>Sulfur</t>
  </si>
  <si>
    <t>GREET FD-CIC 2023; USLCI</t>
  </si>
  <si>
    <t>Urea</t>
  </si>
  <si>
    <t>Urea (green ammonia)</t>
  </si>
  <si>
    <t>Urea ammonium nitrate</t>
  </si>
  <si>
    <t>Urea ammonium nitrate (green ammonia)</t>
  </si>
  <si>
    <t>US average nitrogen fertilizer</t>
  </si>
  <si>
    <t>kg N</t>
  </si>
  <si>
    <t>USDA Fertilizer Use</t>
  </si>
  <si>
    <t>US average phosphate fertilizer</t>
  </si>
  <si>
    <t>kg P2O5</t>
  </si>
  <si>
    <t>Micronutrient (boron)</t>
  </si>
  <si>
    <t>GREET FD-CIC 2023; Ecoinvent; Gaidajis 2020</t>
  </si>
  <si>
    <t>Micronutrient (zinc)</t>
  </si>
  <si>
    <t>Micronutrient (manganese)</t>
  </si>
  <si>
    <t>GREET FD-CIC 2023; Ecoinvent; USLCI</t>
  </si>
  <si>
    <t>Total GHG = CO2_fossil x GWP(CO2_fossil) + CH4_fossil x GWP(CH4_fossil) + N2O x GWP(N2O), using the AR and time horizon selected on Settings.</t>
  </si>
  <si>
    <t>Blue = input values from fpp5-04-fertilizers_final.csv. Green = formula referencing GWP Factors. Negative CO2_fossil for urea reflects CO2 captured into the urea molecule and is retained as supplied.</t>
  </si>
  <si>
    <t>Boundary for all rows: Upstream / Cradle-to-processing gate, per the source file.</t>
  </si>
  <si>
    <t>Column L defaults to Settings!B5 for every row. Type a number directly over any cell in column L to give that fertilizer its own rate; the rest keep following the default. Columns M and N scale with whatever L holds.</t>
  </si>
  <si>
    <t>Rate units follow column B: "kg fertilizer" rows take kg of product, while the K2O, kg N and kg P2O5 rows take kg of nutrient. Results in M and N are per the same area basis used for the rate.</t>
  </si>
  <si>
    <t>Source data as supplied — fpp5-04-fertilizers_final.csv (unmodified)</t>
  </si>
  <si>
    <t>Metric</t>
  </si>
  <si>
    <t>Source Category</t>
  </si>
  <si>
    <t>MJ</t>
  </si>
  <si>
    <t>Data source</t>
  </si>
  <si>
    <t>System_Boundary</t>
  </si>
  <si>
    <t>Nprop</t>
  </si>
  <si>
    <t>P fraction</t>
  </si>
  <si>
    <t>P2O5 fraction</t>
  </si>
  <si>
    <t>S fraction</t>
  </si>
  <si>
    <t>NO3 fraction</t>
  </si>
  <si>
    <t>NH4 fraction</t>
  </si>
  <si>
    <t>Urea fraction</t>
  </si>
  <si>
    <t>NH3 fraction</t>
  </si>
  <si>
    <t>Ca fraction</t>
  </si>
  <si>
    <t>K fraction</t>
  </si>
  <si>
    <t>FR_sn</t>
  </si>
  <si>
    <t>Energy Use</t>
  </si>
  <si>
    <t>Upstream</t>
  </si>
  <si>
    <t>Energy use associated with production of fertilizers</t>
  </si>
  <si>
    <t>GHG Emissions</t>
  </si>
  <si>
    <t>GHG emissions associated with production of fertilizers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</si>
</sst>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###"/>
    <numFmt numFmtId="165" formatCode="#,##0.0##"/>
    <numFmt numFmtId="166" formatCode="0.000000E+00"/>
    <numFmt numFmtId="167" formatCode="#,##0.0000"/>
  </numFmts>
  <fonts count="9" x14ac:knownFonts="1">
    <font>
      <sz val="11"/>
      <color theme="1"/>
      <name val="Calibri"/>
      <family val="2"/>
      <charset val="1"/>
    </font>
    <font>
      <b/>
      <sz val="13"/>
      <color rgb="FF1F3864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i/>
      <sz val="9"/>
      <name val="Arial"/>
      <charset val="1"/>
    </font>
    <font>
      <sz val="10"/>
      <name val="Arial"/>
      <charset val="1"/>
    </font>
    <font>
      <sz val="10"/>
      <name val="Arial"/>
      <family val="2"/>
    </font>
    <font>
      <sz val="10"/>
      <color rgb="FF008000"/>
      <name val="Arial"/>
      <charset val="1"/>
    </font>
    <font>
      <b/>
      <sz val="10"/>
      <color rgb="FFFFFFFF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AEFF7"/>
        <bgColor rgb="FFFFFFFF"/>
      </patternFill>
    </fill>
    <fill>
      <patternFill patternType="solid">
        <fgColor rgb="FF1F3864"/>
        <bgColor rgb="FF333333"/>
      </patternFill>
    </fill>
    <fill>
      <patternFill patternType="solid">
        <fgColor rgb="FF10427C"/>
        <bgColor rgb="FF333333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  <xf numFmtId="0" fontId="7" fillId="3" borderId="1" xfId="0" applyFont="1" applyFill="1" applyBorder="1"/>
    <xf numFmtId="0" fontId="8" fillId="4" borderId="0" xfId="0" applyFont="1" applyFill="1"/>
    <xf numFmtId="0" fontId="5" fillId="0" borderId="1" xfId="0" applyFont="1" applyBorder="1"/>
    <xf numFmtId="165" fontId="5" fillId="0" borderId="1" xfId="0" applyNumberFormat="1" applyFont="1" applyBorder="1"/>
    <xf numFmtId="0" fontId="7" fillId="0" borderId="0" xfId="0" applyFont="1"/>
    <xf numFmtId="164" fontId="7" fillId="0" borderId="0" xfId="0" applyNumberFormat="1" applyFont="1"/>
    <xf numFmtId="166" fontId="3" fillId="0" borderId="1" xfId="0" applyNumberFormat="1" applyFont="1" applyBorder="1"/>
    <xf numFmtId="167" fontId="7" fillId="0" borderId="1" xfId="0" applyNumberFormat="1" applyFont="1" applyBorder="1"/>
    <xf numFmtId="167" fontId="2" fillId="0" borderId="1" xfId="0" applyNumberFormat="1" applyFont="1" applyBorder="1"/>
    <xf numFmtId="167" fontId="3" fillId="0" borderId="1" xfId="0" applyNumberFormat="1" applyFont="1" applyBorder="1"/>
    <xf numFmtId="164" fontId="7" fillId="2" borderId="1" xfId="0" applyNumberFormat="1" applyFont="1" applyFill="1" applyBorder="1"/>
    <xf numFmtId="167" fontId="5" fillId="0" borderId="1" xfId="0" applyNumberFormat="1" applyFont="1" applyBorder="1"/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/>
    <xf numFmtId="0" fontId="8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EAEF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042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zoomScaleNormal="100" workbookViewId="0">
      <selection activeCell="J23" sqref="J23"/>
    </sheetView>
  </sheetViews>
  <sheetFormatPr defaultColWidth="8.7109375" defaultRowHeight="15" x14ac:dyDescent="0.25"/>
  <cols>
    <col min="1" max="1" width="24" customWidth="1"/>
    <col min="2" max="2" width="105" customWidth="1"/>
  </cols>
  <sheetData>
    <row r="1" spans="1:3" ht="16.5" x14ac:dyDescent="0.25">
      <c r="A1" s="1" t="s">
        <v>0</v>
      </c>
    </row>
    <row r="3" spans="1:3" x14ac:dyDescent="0.25">
      <c r="A3" s="2" t="s">
        <v>1</v>
      </c>
      <c r="B3" s="3" t="s">
        <v>2</v>
      </c>
    </row>
    <row r="4" spans="1:3" x14ac:dyDescent="0.25">
      <c r="A4" s="2" t="s">
        <v>3</v>
      </c>
      <c r="B4" s="3" t="s">
        <v>4</v>
      </c>
    </row>
    <row r="5" spans="1:3" x14ac:dyDescent="0.25">
      <c r="A5" s="2" t="s">
        <v>5</v>
      </c>
      <c r="B5" s="4">
        <v>1</v>
      </c>
      <c r="C5" s="5" t="s">
        <v>6</v>
      </c>
    </row>
    <row r="6" spans="1:3" x14ac:dyDescent="0.25">
      <c r="A6" s="6"/>
      <c r="B6" s="7"/>
    </row>
    <row r="7" spans="1:3" x14ac:dyDescent="0.25">
      <c r="A7" s="2" t="s">
        <v>7</v>
      </c>
      <c r="B7" s="7"/>
    </row>
    <row r="8" spans="1:3" x14ac:dyDescent="0.25">
      <c r="A8" s="6" t="s">
        <v>8</v>
      </c>
      <c r="B8" s="7" t="s">
        <v>9</v>
      </c>
    </row>
    <row r="9" spans="1:3" ht="25.5" x14ac:dyDescent="0.25">
      <c r="A9" s="6" t="s">
        <v>10</v>
      </c>
      <c r="B9" s="7" t="s">
        <v>11</v>
      </c>
    </row>
    <row r="10" spans="1:3" x14ac:dyDescent="0.25">
      <c r="A10" s="6" t="s">
        <v>12</v>
      </c>
      <c r="B10" s="7" t="s">
        <v>13</v>
      </c>
    </row>
    <row r="11" spans="1:3" x14ac:dyDescent="0.25">
      <c r="A11" s="6" t="s">
        <v>14</v>
      </c>
      <c r="B11" s="7" t="s">
        <v>15</v>
      </c>
    </row>
    <row r="12" spans="1:3" x14ac:dyDescent="0.25">
      <c r="A12" s="6" t="s">
        <v>16</v>
      </c>
      <c r="B12" s="7" t="s">
        <v>17</v>
      </c>
    </row>
    <row r="13" spans="1:3" x14ac:dyDescent="0.25">
      <c r="A13" s="6"/>
      <c r="B13" s="7"/>
    </row>
    <row r="14" spans="1:3" x14ac:dyDescent="0.25">
      <c r="A14" s="2" t="s">
        <v>18</v>
      </c>
      <c r="B14" s="7"/>
    </row>
    <row r="15" spans="1:3" x14ac:dyDescent="0.25">
      <c r="A15" s="2" t="s">
        <v>19</v>
      </c>
      <c r="B15" s="7" t="s">
        <v>20</v>
      </c>
    </row>
    <row r="16" spans="1:3" x14ac:dyDescent="0.25">
      <c r="A16" s="2" t="s">
        <v>21</v>
      </c>
      <c r="B16" s="7" t="s">
        <v>22</v>
      </c>
    </row>
    <row r="17" spans="1:2" x14ac:dyDescent="0.25">
      <c r="A17" s="2" t="s">
        <v>23</v>
      </c>
      <c r="B17" s="7" t="s">
        <v>24</v>
      </c>
    </row>
    <row r="18" spans="1:2" x14ac:dyDescent="0.25">
      <c r="A18" s="6"/>
      <c r="B18" s="7"/>
    </row>
    <row r="19" spans="1:2" x14ac:dyDescent="0.25">
      <c r="A19" s="2" t="s">
        <v>25</v>
      </c>
      <c r="B19" s="7"/>
    </row>
    <row r="20" spans="1:2" x14ac:dyDescent="0.25">
      <c r="A20" s="2" t="s">
        <v>26</v>
      </c>
      <c r="B20" s="7" t="s">
        <v>27</v>
      </c>
    </row>
    <row r="21" spans="1:2" ht="25.5" x14ac:dyDescent="0.25">
      <c r="A21" s="2" t="s">
        <v>28</v>
      </c>
      <c r="B21" s="7" t="s">
        <v>29</v>
      </c>
    </row>
    <row r="22" spans="1:2" ht="25.5" x14ac:dyDescent="0.25">
      <c r="A22" s="6" t="s">
        <v>30</v>
      </c>
      <c r="B22" s="7" t="s">
        <v>31</v>
      </c>
    </row>
    <row r="23" spans="1:2" ht="25.5" x14ac:dyDescent="0.25">
      <c r="A23" s="2" t="s">
        <v>32</v>
      </c>
      <c r="B23" s="7" t="s">
        <v>33</v>
      </c>
    </row>
    <row r="24" spans="1:2" x14ac:dyDescent="0.25">
      <c r="A24" s="6"/>
      <c r="B24" s="7"/>
    </row>
    <row r="25" spans="1:2" x14ac:dyDescent="0.25">
      <c r="A25" s="2" t="s">
        <v>34</v>
      </c>
      <c r="B25" s="7"/>
    </row>
    <row r="26" spans="1:2" x14ac:dyDescent="0.25">
      <c r="A26" s="2" t="s">
        <v>35</v>
      </c>
      <c r="B26" s="7" t="s">
        <v>36</v>
      </c>
    </row>
    <row r="27" spans="1:2" x14ac:dyDescent="0.25">
      <c r="A27" s="2" t="s">
        <v>37</v>
      </c>
      <c r="B27" s="7" t="s">
        <v>38</v>
      </c>
    </row>
    <row r="28" spans="1:2" x14ac:dyDescent="0.25">
      <c r="A28" s="6"/>
      <c r="B28" s="7"/>
    </row>
    <row r="29" spans="1:2" ht="39.75" customHeight="1" x14ac:dyDescent="0.25">
      <c r="A29" s="2" t="e" vm="1">
        <v>#VALUE!</v>
      </c>
      <c r="B29" s="7"/>
    </row>
    <row r="30" spans="1:2" x14ac:dyDescent="0.25">
      <c r="A30" s="2"/>
      <c r="B30" s="7"/>
    </row>
  </sheetData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0000000}">
          <x14:formula1>
            <xm:f>'GWP Factors'!$H$4:$H$7</xm:f>
          </x14:formula1>
          <x14:formula2>
            <xm:f>0</xm:f>
          </x14:formula2>
          <xm:sqref>B3</xm:sqref>
        </x14:dataValidation>
        <x14:dataValidation type="list" xr:uid="{00000000-0002-0000-0000-000001000000}">
          <x14:formula1>
            <xm:f>'GWP Factors'!$I$4:$I$5</xm:f>
          </x14:formula1>
          <x14:formula2>
            <xm:f>0</xm:f>
          </x14:formula2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3"/>
  <sheetViews>
    <sheetView zoomScaleNormal="100" workbookViewId="0">
      <selection activeCell="E10" sqref="E10"/>
    </sheetView>
  </sheetViews>
  <sheetFormatPr defaultColWidth="8.7109375" defaultRowHeight="15" x14ac:dyDescent="0.25"/>
  <cols>
    <col min="1" max="1" width="26" customWidth="1"/>
    <col min="2" max="2" width="30" customWidth="1"/>
    <col min="8" max="8" width="38" customWidth="1"/>
    <col min="9" max="9" width="14" customWidth="1"/>
    <col min="17" max="17" width="38" customWidth="1"/>
    <col min="18" max="18" width="14" customWidth="1"/>
    <col min="19" max="19" width="16" customWidth="1"/>
    <col min="20" max="20" width="24" customWidth="1"/>
  </cols>
  <sheetData>
    <row r="1" spans="1:20" ht="16.5" x14ac:dyDescent="0.25">
      <c r="A1" s="1" t="s">
        <v>39</v>
      </c>
    </row>
    <row r="3" spans="1:20" x14ac:dyDescent="0.25">
      <c r="A3" s="2" t="s">
        <v>40</v>
      </c>
      <c r="H3" s="2" t="s">
        <v>41</v>
      </c>
      <c r="I3" s="2" t="s">
        <v>42</v>
      </c>
    </row>
    <row r="4" spans="1:20" x14ac:dyDescent="0.25">
      <c r="A4" s="2" t="s">
        <v>1</v>
      </c>
      <c r="B4" s="8" t="str">
        <f>Settings!B3</f>
        <v>AR6</v>
      </c>
      <c r="H4" s="6" t="s">
        <v>2</v>
      </c>
      <c r="I4" s="6" t="s">
        <v>4</v>
      </c>
    </row>
    <row r="5" spans="1:20" x14ac:dyDescent="0.25">
      <c r="A5" s="2" t="s">
        <v>3</v>
      </c>
      <c r="B5" s="8" t="str">
        <f>Settings!B4</f>
        <v>100-yr</v>
      </c>
      <c r="H5" s="6" t="s">
        <v>43</v>
      </c>
      <c r="I5" s="6" t="s">
        <v>44</v>
      </c>
      <c r="Q5" s="5" t="s">
        <v>45</v>
      </c>
    </row>
    <row r="6" spans="1:20" x14ac:dyDescent="0.25">
      <c r="H6" s="6" t="s">
        <v>46</v>
      </c>
    </row>
    <row r="7" spans="1:20" x14ac:dyDescent="0.25">
      <c r="A7" s="21" t="s">
        <v>47</v>
      </c>
      <c r="B7" s="21" t="s">
        <v>48</v>
      </c>
      <c r="H7" s="6" t="s">
        <v>49</v>
      </c>
      <c r="Q7" s="9" t="s">
        <v>1</v>
      </c>
      <c r="R7" s="9" t="s">
        <v>3</v>
      </c>
      <c r="S7" s="9" t="s">
        <v>47</v>
      </c>
      <c r="T7" s="9" t="s">
        <v>50</v>
      </c>
    </row>
    <row r="8" spans="1:20" x14ac:dyDescent="0.25">
      <c r="A8" s="10" t="s">
        <v>51</v>
      </c>
      <c r="B8" s="11">
        <f t="shared" ref="B8:B14" si="0">SUMIFS($T$8:$T$63,$Q$8:$Q$63,$B$4,$R$8:$R$63,$B$5,$S$8:$S$63,$A8)</f>
        <v>1</v>
      </c>
      <c r="Q8" s="6" t="s">
        <v>2</v>
      </c>
      <c r="R8" s="6" t="s">
        <v>4</v>
      </c>
      <c r="S8" s="6" t="s">
        <v>51</v>
      </c>
      <c r="T8" s="6">
        <v>1</v>
      </c>
    </row>
    <row r="9" spans="1:20" x14ac:dyDescent="0.25">
      <c r="A9" s="10" t="s">
        <v>52</v>
      </c>
      <c r="B9" s="11">
        <f t="shared" si="0"/>
        <v>1</v>
      </c>
      <c r="Q9" s="6" t="s">
        <v>2</v>
      </c>
      <c r="R9" s="6" t="s">
        <v>4</v>
      </c>
      <c r="S9" s="6" t="s">
        <v>52</v>
      </c>
      <c r="T9" s="6">
        <v>1</v>
      </c>
    </row>
    <row r="10" spans="1:20" x14ac:dyDescent="0.25">
      <c r="A10" s="10" t="s">
        <v>53</v>
      </c>
      <c r="B10" s="11">
        <f t="shared" si="0"/>
        <v>27</v>
      </c>
      <c r="Q10" s="6" t="s">
        <v>2</v>
      </c>
      <c r="R10" s="6" t="s">
        <v>4</v>
      </c>
      <c r="S10" s="6" t="s">
        <v>53</v>
      </c>
      <c r="T10" s="6">
        <v>27</v>
      </c>
    </row>
    <row r="11" spans="1:20" x14ac:dyDescent="0.25">
      <c r="A11" s="10" t="s">
        <v>54</v>
      </c>
      <c r="B11" s="11">
        <f t="shared" si="0"/>
        <v>29.8</v>
      </c>
      <c r="Q11" s="6" t="s">
        <v>2</v>
      </c>
      <c r="R11" s="6" t="s">
        <v>4</v>
      </c>
      <c r="S11" s="6" t="s">
        <v>54</v>
      </c>
      <c r="T11" s="6">
        <v>29.8</v>
      </c>
    </row>
    <row r="12" spans="1:20" x14ac:dyDescent="0.25">
      <c r="A12" s="10" t="s">
        <v>55</v>
      </c>
      <c r="B12" s="11">
        <f t="shared" si="0"/>
        <v>273</v>
      </c>
      <c r="Q12" s="6" t="s">
        <v>2</v>
      </c>
      <c r="R12" s="6" t="s">
        <v>4</v>
      </c>
      <c r="S12" s="6" t="s">
        <v>55</v>
      </c>
      <c r="T12" s="6">
        <v>273</v>
      </c>
    </row>
    <row r="13" spans="1:20" x14ac:dyDescent="0.25">
      <c r="A13" s="10" t="s">
        <v>56</v>
      </c>
      <c r="B13" s="11">
        <f t="shared" si="0"/>
        <v>17400</v>
      </c>
      <c r="Q13" s="6" t="s">
        <v>2</v>
      </c>
      <c r="R13" s="6" t="s">
        <v>4</v>
      </c>
      <c r="S13" s="6" t="s">
        <v>56</v>
      </c>
      <c r="T13" s="6">
        <v>17400</v>
      </c>
    </row>
    <row r="14" spans="1:20" x14ac:dyDescent="0.25">
      <c r="A14" s="10" t="s">
        <v>57</v>
      </c>
      <c r="B14" s="11">
        <f t="shared" si="0"/>
        <v>25200</v>
      </c>
      <c r="Q14" s="6" t="s">
        <v>2</v>
      </c>
      <c r="R14" s="6" t="s">
        <v>4</v>
      </c>
      <c r="S14" s="6" t="s">
        <v>57</v>
      </c>
      <c r="T14" s="6">
        <v>25200</v>
      </c>
    </row>
    <row r="15" spans="1:20" x14ac:dyDescent="0.25">
      <c r="Q15" s="6" t="s">
        <v>43</v>
      </c>
      <c r="R15" s="6" t="s">
        <v>4</v>
      </c>
      <c r="S15" s="6" t="s">
        <v>51</v>
      </c>
      <c r="T15" s="6">
        <v>1</v>
      </c>
    </row>
    <row r="16" spans="1:20" x14ac:dyDescent="0.25">
      <c r="A16" s="5" t="s">
        <v>58</v>
      </c>
      <c r="Q16" s="6" t="s">
        <v>43</v>
      </c>
      <c r="R16" s="6" t="s">
        <v>4</v>
      </c>
      <c r="S16" s="6" t="s">
        <v>52</v>
      </c>
      <c r="T16" s="6">
        <v>1</v>
      </c>
    </row>
    <row r="17" spans="17:20" x14ac:dyDescent="0.25">
      <c r="Q17" s="6" t="s">
        <v>43</v>
      </c>
      <c r="R17" s="6" t="s">
        <v>4</v>
      </c>
      <c r="S17" s="6" t="s">
        <v>53</v>
      </c>
      <c r="T17" s="6">
        <v>34</v>
      </c>
    </row>
    <row r="18" spans="17:20" x14ac:dyDescent="0.25">
      <c r="Q18" s="6" t="s">
        <v>43</v>
      </c>
      <c r="R18" s="6" t="s">
        <v>4</v>
      </c>
      <c r="S18" s="6" t="s">
        <v>54</v>
      </c>
      <c r="T18" s="6">
        <v>36</v>
      </c>
    </row>
    <row r="19" spans="17:20" x14ac:dyDescent="0.25">
      <c r="Q19" s="6" t="s">
        <v>43</v>
      </c>
      <c r="R19" s="6" t="s">
        <v>4</v>
      </c>
      <c r="S19" s="6" t="s">
        <v>55</v>
      </c>
      <c r="T19" s="6">
        <v>298</v>
      </c>
    </row>
    <row r="20" spans="17:20" x14ac:dyDescent="0.25">
      <c r="Q20" s="6" t="s">
        <v>43</v>
      </c>
      <c r="R20" s="6" t="s">
        <v>4</v>
      </c>
      <c r="S20" s="6" t="s">
        <v>56</v>
      </c>
      <c r="T20" s="6">
        <v>17885</v>
      </c>
    </row>
    <row r="21" spans="17:20" x14ac:dyDescent="0.25">
      <c r="Q21" s="6" t="s">
        <v>43</v>
      </c>
      <c r="R21" s="6" t="s">
        <v>4</v>
      </c>
      <c r="S21" s="6" t="s">
        <v>57</v>
      </c>
      <c r="T21" s="6">
        <v>26087</v>
      </c>
    </row>
    <row r="22" spans="17:20" x14ac:dyDescent="0.25">
      <c r="Q22" s="6" t="s">
        <v>46</v>
      </c>
      <c r="R22" s="6" t="s">
        <v>4</v>
      </c>
      <c r="S22" s="6" t="s">
        <v>51</v>
      </c>
      <c r="T22" s="6">
        <v>1</v>
      </c>
    </row>
    <row r="23" spans="17:20" x14ac:dyDescent="0.25">
      <c r="Q23" s="6" t="s">
        <v>46</v>
      </c>
      <c r="R23" s="6" t="s">
        <v>4</v>
      </c>
      <c r="S23" s="6" t="s">
        <v>52</v>
      </c>
      <c r="T23" s="6">
        <v>1</v>
      </c>
    </row>
    <row r="24" spans="17:20" x14ac:dyDescent="0.25">
      <c r="Q24" s="6" t="s">
        <v>46</v>
      </c>
      <c r="R24" s="6" t="s">
        <v>4</v>
      </c>
      <c r="S24" s="6" t="s">
        <v>53</v>
      </c>
      <c r="T24" s="6">
        <v>28</v>
      </c>
    </row>
    <row r="25" spans="17:20" x14ac:dyDescent="0.25">
      <c r="Q25" s="6" t="s">
        <v>46</v>
      </c>
      <c r="R25" s="6" t="s">
        <v>4</v>
      </c>
      <c r="S25" s="6" t="s">
        <v>54</v>
      </c>
      <c r="T25" s="6">
        <v>30</v>
      </c>
    </row>
    <row r="26" spans="17:20" x14ac:dyDescent="0.25">
      <c r="Q26" s="6" t="s">
        <v>46</v>
      </c>
      <c r="R26" s="6" t="s">
        <v>4</v>
      </c>
      <c r="S26" s="6" t="s">
        <v>55</v>
      </c>
      <c r="T26" s="6">
        <v>265</v>
      </c>
    </row>
    <row r="27" spans="17:20" x14ac:dyDescent="0.25">
      <c r="Q27" s="6" t="s">
        <v>46</v>
      </c>
      <c r="R27" s="6" t="s">
        <v>4</v>
      </c>
      <c r="S27" s="6" t="s">
        <v>56</v>
      </c>
      <c r="T27" s="6">
        <v>16100</v>
      </c>
    </row>
    <row r="28" spans="17:20" x14ac:dyDescent="0.25">
      <c r="Q28" s="6" t="s">
        <v>46</v>
      </c>
      <c r="R28" s="6" t="s">
        <v>4</v>
      </c>
      <c r="S28" s="6" t="s">
        <v>57</v>
      </c>
      <c r="T28" s="6">
        <v>23500</v>
      </c>
    </row>
    <row r="29" spans="17:20" x14ac:dyDescent="0.25">
      <c r="Q29" s="6" t="s">
        <v>49</v>
      </c>
      <c r="R29" s="6" t="s">
        <v>4</v>
      </c>
      <c r="S29" s="6" t="s">
        <v>51</v>
      </c>
      <c r="T29" s="6">
        <v>1</v>
      </c>
    </row>
    <row r="30" spans="17:20" x14ac:dyDescent="0.25">
      <c r="Q30" s="6" t="s">
        <v>49</v>
      </c>
      <c r="R30" s="6" t="s">
        <v>4</v>
      </c>
      <c r="S30" s="6" t="s">
        <v>52</v>
      </c>
      <c r="T30" s="6">
        <v>1</v>
      </c>
    </row>
    <row r="31" spans="17:20" x14ac:dyDescent="0.25">
      <c r="Q31" s="6" t="s">
        <v>49</v>
      </c>
      <c r="R31" s="6" t="s">
        <v>4</v>
      </c>
      <c r="S31" s="6" t="s">
        <v>53</v>
      </c>
      <c r="T31" s="6">
        <v>25</v>
      </c>
    </row>
    <row r="32" spans="17:20" x14ac:dyDescent="0.25">
      <c r="Q32" s="6" t="s">
        <v>49</v>
      </c>
      <c r="R32" s="6" t="s">
        <v>4</v>
      </c>
      <c r="S32" s="6" t="s">
        <v>54</v>
      </c>
      <c r="T32" s="6">
        <v>25</v>
      </c>
    </row>
    <row r="33" spans="17:20" x14ac:dyDescent="0.25">
      <c r="Q33" s="6" t="s">
        <v>49</v>
      </c>
      <c r="R33" s="6" t="s">
        <v>4</v>
      </c>
      <c r="S33" s="6" t="s">
        <v>55</v>
      </c>
      <c r="T33" s="6">
        <v>298</v>
      </c>
    </row>
    <row r="34" spans="17:20" x14ac:dyDescent="0.25">
      <c r="Q34" s="6" t="s">
        <v>49</v>
      </c>
      <c r="R34" s="6" t="s">
        <v>4</v>
      </c>
      <c r="S34" s="6" t="s">
        <v>56</v>
      </c>
      <c r="T34" s="6">
        <v>17200</v>
      </c>
    </row>
    <row r="35" spans="17:20" x14ac:dyDescent="0.25">
      <c r="Q35" s="6" t="s">
        <v>49</v>
      </c>
      <c r="R35" s="6" t="s">
        <v>4</v>
      </c>
      <c r="S35" s="6" t="s">
        <v>57</v>
      </c>
      <c r="T35" s="6">
        <v>22800</v>
      </c>
    </row>
    <row r="36" spans="17:20" x14ac:dyDescent="0.25">
      <c r="Q36" s="6" t="s">
        <v>2</v>
      </c>
      <c r="R36" s="6" t="s">
        <v>44</v>
      </c>
      <c r="S36" s="6" t="s">
        <v>51</v>
      </c>
      <c r="T36" s="6">
        <v>1</v>
      </c>
    </row>
    <row r="37" spans="17:20" x14ac:dyDescent="0.25">
      <c r="Q37" s="6" t="s">
        <v>2</v>
      </c>
      <c r="R37" s="6" t="s">
        <v>44</v>
      </c>
      <c r="S37" s="6" t="s">
        <v>52</v>
      </c>
      <c r="T37" s="6">
        <v>1</v>
      </c>
    </row>
    <row r="38" spans="17:20" x14ac:dyDescent="0.25">
      <c r="Q38" s="6" t="s">
        <v>2</v>
      </c>
      <c r="R38" s="6" t="s">
        <v>44</v>
      </c>
      <c r="S38" s="6" t="s">
        <v>53</v>
      </c>
      <c r="T38" s="6">
        <v>79.7</v>
      </c>
    </row>
    <row r="39" spans="17:20" x14ac:dyDescent="0.25">
      <c r="Q39" s="6" t="s">
        <v>2</v>
      </c>
      <c r="R39" s="6" t="s">
        <v>44</v>
      </c>
      <c r="S39" s="6" t="s">
        <v>54</v>
      </c>
      <c r="T39" s="6">
        <v>82.5</v>
      </c>
    </row>
    <row r="40" spans="17:20" x14ac:dyDescent="0.25">
      <c r="Q40" s="6" t="s">
        <v>2</v>
      </c>
      <c r="R40" s="6" t="s">
        <v>44</v>
      </c>
      <c r="S40" s="6" t="s">
        <v>55</v>
      </c>
      <c r="T40" s="6">
        <v>273</v>
      </c>
    </row>
    <row r="41" spans="17:20" x14ac:dyDescent="0.25">
      <c r="Q41" s="6" t="s">
        <v>2</v>
      </c>
      <c r="R41" s="6" t="s">
        <v>44</v>
      </c>
      <c r="S41" s="6" t="s">
        <v>56</v>
      </c>
      <c r="T41" s="6">
        <v>13400</v>
      </c>
    </row>
    <row r="42" spans="17:20" x14ac:dyDescent="0.25">
      <c r="Q42" s="6" t="s">
        <v>2</v>
      </c>
      <c r="R42" s="6" t="s">
        <v>44</v>
      </c>
      <c r="S42" s="6" t="s">
        <v>57</v>
      </c>
      <c r="T42" s="6">
        <v>18300</v>
      </c>
    </row>
    <row r="43" spans="17:20" x14ac:dyDescent="0.25">
      <c r="Q43" s="6" t="s">
        <v>43</v>
      </c>
      <c r="R43" s="6" t="s">
        <v>44</v>
      </c>
      <c r="S43" s="6" t="s">
        <v>51</v>
      </c>
      <c r="T43" s="6">
        <v>1</v>
      </c>
    </row>
    <row r="44" spans="17:20" x14ac:dyDescent="0.25">
      <c r="Q44" s="6" t="s">
        <v>43</v>
      </c>
      <c r="R44" s="6" t="s">
        <v>44</v>
      </c>
      <c r="S44" s="6" t="s">
        <v>52</v>
      </c>
      <c r="T44" s="6">
        <v>1</v>
      </c>
    </row>
    <row r="45" spans="17:20" x14ac:dyDescent="0.25">
      <c r="Q45" s="6" t="s">
        <v>43</v>
      </c>
      <c r="R45" s="6" t="s">
        <v>44</v>
      </c>
      <c r="S45" s="6" t="s">
        <v>53</v>
      </c>
      <c r="T45" s="6">
        <v>86</v>
      </c>
    </row>
    <row r="46" spans="17:20" x14ac:dyDescent="0.25">
      <c r="Q46" s="6" t="s">
        <v>43</v>
      </c>
      <c r="R46" s="6" t="s">
        <v>44</v>
      </c>
      <c r="S46" s="6" t="s">
        <v>54</v>
      </c>
      <c r="T46" s="6">
        <v>87</v>
      </c>
    </row>
    <row r="47" spans="17:20" x14ac:dyDescent="0.25">
      <c r="Q47" s="6" t="s">
        <v>43</v>
      </c>
      <c r="R47" s="6" t="s">
        <v>44</v>
      </c>
      <c r="S47" s="6" t="s">
        <v>55</v>
      </c>
      <c r="T47" s="6">
        <v>268</v>
      </c>
    </row>
    <row r="48" spans="17:20" x14ac:dyDescent="0.25">
      <c r="Q48" s="6" t="s">
        <v>43</v>
      </c>
      <c r="R48" s="6" t="s">
        <v>44</v>
      </c>
      <c r="S48" s="6" t="s">
        <v>56</v>
      </c>
      <c r="T48" s="6">
        <v>13008</v>
      </c>
    </row>
    <row r="49" spans="17:20" x14ac:dyDescent="0.25">
      <c r="Q49" s="6" t="s">
        <v>43</v>
      </c>
      <c r="R49" s="6" t="s">
        <v>44</v>
      </c>
      <c r="S49" s="6" t="s">
        <v>57</v>
      </c>
      <c r="T49" s="6">
        <v>17783</v>
      </c>
    </row>
    <row r="50" spans="17:20" x14ac:dyDescent="0.25">
      <c r="Q50" s="6" t="s">
        <v>46</v>
      </c>
      <c r="R50" s="6" t="s">
        <v>44</v>
      </c>
      <c r="S50" s="6" t="s">
        <v>51</v>
      </c>
      <c r="T50" s="6">
        <v>1</v>
      </c>
    </row>
    <row r="51" spans="17:20" x14ac:dyDescent="0.25">
      <c r="Q51" s="6" t="s">
        <v>46</v>
      </c>
      <c r="R51" s="6" t="s">
        <v>44</v>
      </c>
      <c r="S51" s="6" t="s">
        <v>52</v>
      </c>
      <c r="T51" s="6">
        <v>1</v>
      </c>
    </row>
    <row r="52" spans="17:20" x14ac:dyDescent="0.25">
      <c r="Q52" s="6" t="s">
        <v>46</v>
      </c>
      <c r="R52" s="6" t="s">
        <v>44</v>
      </c>
      <c r="S52" s="6" t="s">
        <v>53</v>
      </c>
      <c r="T52" s="6">
        <v>84</v>
      </c>
    </row>
    <row r="53" spans="17:20" x14ac:dyDescent="0.25">
      <c r="Q53" s="6" t="s">
        <v>46</v>
      </c>
      <c r="R53" s="6" t="s">
        <v>44</v>
      </c>
      <c r="S53" s="6" t="s">
        <v>54</v>
      </c>
      <c r="T53" s="6">
        <v>85</v>
      </c>
    </row>
    <row r="54" spans="17:20" x14ac:dyDescent="0.25">
      <c r="Q54" s="6" t="s">
        <v>46</v>
      </c>
      <c r="R54" s="6" t="s">
        <v>44</v>
      </c>
      <c r="S54" s="6" t="s">
        <v>55</v>
      </c>
      <c r="T54" s="6">
        <v>264</v>
      </c>
    </row>
    <row r="55" spans="17:20" x14ac:dyDescent="0.25">
      <c r="Q55" s="6" t="s">
        <v>46</v>
      </c>
      <c r="R55" s="6" t="s">
        <v>44</v>
      </c>
      <c r="S55" s="6" t="s">
        <v>56</v>
      </c>
      <c r="T55" s="6">
        <v>12800</v>
      </c>
    </row>
    <row r="56" spans="17:20" x14ac:dyDescent="0.25">
      <c r="Q56" s="6" t="s">
        <v>46</v>
      </c>
      <c r="R56" s="6" t="s">
        <v>44</v>
      </c>
      <c r="S56" s="6" t="s">
        <v>57</v>
      </c>
      <c r="T56" s="6">
        <v>17500</v>
      </c>
    </row>
    <row r="57" spans="17:20" x14ac:dyDescent="0.25">
      <c r="Q57" s="6" t="s">
        <v>49</v>
      </c>
      <c r="R57" s="6" t="s">
        <v>44</v>
      </c>
      <c r="S57" s="6" t="s">
        <v>51</v>
      </c>
      <c r="T57" s="6">
        <v>1</v>
      </c>
    </row>
    <row r="58" spans="17:20" x14ac:dyDescent="0.25">
      <c r="Q58" s="6" t="s">
        <v>49</v>
      </c>
      <c r="R58" s="6" t="s">
        <v>44</v>
      </c>
      <c r="S58" s="6" t="s">
        <v>52</v>
      </c>
      <c r="T58" s="6">
        <v>1</v>
      </c>
    </row>
    <row r="59" spans="17:20" x14ac:dyDescent="0.25">
      <c r="Q59" s="6" t="s">
        <v>49</v>
      </c>
      <c r="R59" s="6" t="s">
        <v>44</v>
      </c>
      <c r="S59" s="6" t="s">
        <v>53</v>
      </c>
      <c r="T59" s="6">
        <v>72</v>
      </c>
    </row>
    <row r="60" spans="17:20" x14ac:dyDescent="0.25">
      <c r="Q60" s="6" t="s">
        <v>49</v>
      </c>
      <c r="R60" s="6" t="s">
        <v>44</v>
      </c>
      <c r="S60" s="6" t="s">
        <v>54</v>
      </c>
      <c r="T60" s="6">
        <v>72</v>
      </c>
    </row>
    <row r="61" spans="17:20" x14ac:dyDescent="0.25">
      <c r="Q61" s="6" t="s">
        <v>49</v>
      </c>
      <c r="R61" s="6" t="s">
        <v>44</v>
      </c>
      <c r="S61" s="6" t="s">
        <v>55</v>
      </c>
      <c r="T61" s="6">
        <v>289</v>
      </c>
    </row>
    <row r="62" spans="17:20" x14ac:dyDescent="0.25">
      <c r="Q62" s="6" t="s">
        <v>49</v>
      </c>
      <c r="R62" s="6" t="s">
        <v>44</v>
      </c>
      <c r="S62" s="6" t="s">
        <v>56</v>
      </c>
      <c r="T62" s="6">
        <v>12300</v>
      </c>
    </row>
    <row r="63" spans="17:20" x14ac:dyDescent="0.25">
      <c r="Q63" s="6" t="s">
        <v>49</v>
      </c>
      <c r="R63" s="6" t="s">
        <v>44</v>
      </c>
      <c r="S63" s="6" t="s">
        <v>57</v>
      </c>
      <c r="T63" s="6">
        <v>16300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2" sqref="L2"/>
    </sheetView>
  </sheetViews>
  <sheetFormatPr defaultColWidth="8.7109375" defaultRowHeight="15" x14ac:dyDescent="0.25"/>
  <cols>
    <col min="1" max="1" width="42" customWidth="1"/>
    <col min="2" max="2" width="14" customWidth="1"/>
    <col min="3" max="3" width="26" customWidth="1"/>
    <col min="4" max="6" width="18" customWidth="1"/>
    <col min="7" max="9" width="16" customWidth="1"/>
    <col min="10" max="10" width="20" customWidth="1"/>
    <col min="11" max="12" width="18" customWidth="1"/>
    <col min="13" max="13" width="20" customWidth="1"/>
    <col min="14" max="14" width="18" customWidth="1"/>
    <col min="15" max="16" width="34" customWidth="1"/>
  </cols>
  <sheetData>
    <row r="1" spans="1:16" ht="16.5" x14ac:dyDescent="0.25">
      <c r="A1" s="1" t="s">
        <v>59</v>
      </c>
    </row>
    <row r="2" spans="1:16" x14ac:dyDescent="0.25">
      <c r="A2" s="2" t="s">
        <v>60</v>
      </c>
      <c r="B2" s="12" t="str">
        <f>Settings!B3</f>
        <v>AR6</v>
      </c>
      <c r="C2" s="12" t="str">
        <f>Settings!B4</f>
        <v>100-yr</v>
      </c>
      <c r="E2" s="2" t="s">
        <v>61</v>
      </c>
      <c r="F2" s="13">
        <f>Settings!B5</f>
        <v>1</v>
      </c>
      <c r="G2" s="5" t="s">
        <v>62</v>
      </c>
    </row>
    <row r="4" spans="1:16" ht="31.5" customHeight="1" x14ac:dyDescent="0.25">
      <c r="A4" s="20" t="s">
        <v>63</v>
      </c>
      <c r="B4" s="20" t="s">
        <v>64</v>
      </c>
      <c r="C4" s="20" t="s">
        <v>65</v>
      </c>
      <c r="D4" s="20" t="s">
        <v>66</v>
      </c>
      <c r="E4" s="20" t="s">
        <v>67</v>
      </c>
      <c r="F4" s="20" t="s">
        <v>68</v>
      </c>
      <c r="G4" s="20" t="s">
        <v>69</v>
      </c>
      <c r="H4" s="20" t="s">
        <v>70</v>
      </c>
      <c r="I4" s="20" t="s">
        <v>71</v>
      </c>
      <c r="J4" s="20" t="s">
        <v>72</v>
      </c>
      <c r="K4" s="20" t="s">
        <v>73</v>
      </c>
      <c r="L4" s="20" t="s">
        <v>74</v>
      </c>
      <c r="M4" s="20" t="s">
        <v>75</v>
      </c>
      <c r="N4" s="20" t="s">
        <v>76</v>
      </c>
      <c r="O4" s="20" t="s">
        <v>77</v>
      </c>
      <c r="P4" s="20" t="s">
        <v>78</v>
      </c>
    </row>
    <row r="5" spans="1:16" x14ac:dyDescent="0.25">
      <c r="A5" s="10" t="s">
        <v>79</v>
      </c>
      <c r="B5" s="10" t="s">
        <v>80</v>
      </c>
      <c r="C5" s="10" t="s">
        <v>81</v>
      </c>
      <c r="D5" s="14">
        <v>0.54112812022389301</v>
      </c>
      <c r="E5" s="14">
        <v>1.5585794704391E-3</v>
      </c>
      <c r="F5" s="14">
        <v>9.5186436583168797E-6</v>
      </c>
      <c r="G5" s="15">
        <f>D5*'GWP Factors'!$B$8</f>
        <v>0.54112812022389301</v>
      </c>
      <c r="H5" s="15">
        <f>E5*'GWP Factors'!$B$11</f>
        <v>4.6445668219085183E-2</v>
      </c>
      <c r="I5" s="15">
        <f>F5*'GWP Factors'!$B$12</f>
        <v>2.5985897187205081E-3</v>
      </c>
      <c r="J5" s="16">
        <f t="shared" ref="J5:J34" si="0">SUM(G5:I5)</f>
        <v>0.59017237816169865</v>
      </c>
      <c r="K5" s="17">
        <v>9.4381794322635996E-3</v>
      </c>
      <c r="L5" s="18">
        <f>Settings!$B$5</f>
        <v>1</v>
      </c>
      <c r="M5" s="16">
        <f t="shared" ref="M5:M34" si="1">J5*L5</f>
        <v>0.59017237816169865</v>
      </c>
      <c r="N5" s="19">
        <f t="shared" ref="N5:N34" si="2">K5*L5</f>
        <v>9.4381794322635996E-3</v>
      </c>
      <c r="O5" s="10" t="s">
        <v>82</v>
      </c>
      <c r="P5" s="10" t="s">
        <v>82</v>
      </c>
    </row>
    <row r="6" spans="1:16" x14ac:dyDescent="0.25">
      <c r="A6" s="10" t="s">
        <v>83</v>
      </c>
      <c r="B6" s="10" t="s">
        <v>80</v>
      </c>
      <c r="C6" s="10" t="s">
        <v>81</v>
      </c>
      <c r="D6" s="14">
        <v>2.9034137110702199E-2</v>
      </c>
      <c r="E6" s="14">
        <v>6.1045859761207495E-5</v>
      </c>
      <c r="F6" s="14">
        <v>5.7941700296549904E-7</v>
      </c>
      <c r="G6" s="15">
        <f>D6*'GWP Factors'!$B$8</f>
        <v>2.9034137110702199E-2</v>
      </c>
      <c r="H6" s="15">
        <f>E6*'GWP Factors'!$B$11</f>
        <v>1.8191666208839834E-3</v>
      </c>
      <c r="I6" s="15">
        <f>F6*'GWP Factors'!$B$12</f>
        <v>1.5818084180958125E-4</v>
      </c>
      <c r="J6" s="16">
        <f t="shared" si="0"/>
        <v>3.1011484573395764E-2</v>
      </c>
      <c r="K6" s="17">
        <v>1.08186654257044E-2</v>
      </c>
      <c r="L6" s="18">
        <f>Settings!$B$5</f>
        <v>1</v>
      </c>
      <c r="M6" s="16">
        <f t="shared" si="1"/>
        <v>3.1011484573395764E-2</v>
      </c>
      <c r="N6" s="19">
        <f t="shared" si="2"/>
        <v>1.08186654257044E-2</v>
      </c>
      <c r="O6" s="10" t="s">
        <v>82</v>
      </c>
      <c r="P6" s="10" t="s">
        <v>82</v>
      </c>
    </row>
    <row r="7" spans="1:16" x14ac:dyDescent="0.25">
      <c r="A7" s="10" t="s">
        <v>84</v>
      </c>
      <c r="B7" s="10" t="s">
        <v>80</v>
      </c>
      <c r="C7" s="10" t="s">
        <v>81</v>
      </c>
      <c r="D7" s="14">
        <v>2.16451131388648</v>
      </c>
      <c r="E7" s="14">
        <v>6.2343149657538999E-3</v>
      </c>
      <c r="F7" s="14">
        <v>3.8074566863260503E-5</v>
      </c>
      <c r="G7" s="15">
        <f>D7*'GWP Factors'!$B$8</f>
        <v>2.16451131388648</v>
      </c>
      <c r="H7" s="15">
        <f>E7*'GWP Factors'!$B$11</f>
        <v>0.18578258597946623</v>
      </c>
      <c r="I7" s="15">
        <f>F7*'GWP Factors'!$B$12</f>
        <v>1.0394356753670118E-2</v>
      </c>
      <c r="J7" s="16">
        <f t="shared" si="0"/>
        <v>2.3606882566196163</v>
      </c>
      <c r="K7" s="17">
        <v>37.752717706236901</v>
      </c>
      <c r="L7" s="18">
        <f>Settings!$B$5</f>
        <v>1</v>
      </c>
      <c r="M7" s="16">
        <f t="shared" si="1"/>
        <v>2.3606882566196163</v>
      </c>
      <c r="N7" s="19">
        <f t="shared" si="2"/>
        <v>37.752717706236901</v>
      </c>
      <c r="O7" s="10" t="s">
        <v>82</v>
      </c>
      <c r="P7" s="10" t="s">
        <v>82</v>
      </c>
    </row>
    <row r="8" spans="1:16" x14ac:dyDescent="0.25">
      <c r="A8" s="10" t="s">
        <v>85</v>
      </c>
      <c r="B8" s="10" t="s">
        <v>80</v>
      </c>
      <c r="C8" s="10" t="s">
        <v>81</v>
      </c>
      <c r="D8" s="14">
        <v>4.9630556212623599E-2</v>
      </c>
      <c r="E8" s="14">
        <v>1.04350758789133E-4</v>
      </c>
      <c r="F8" s="14">
        <v>9.9045411910751791E-7</v>
      </c>
      <c r="G8" s="15">
        <f>D8*'GWP Factors'!$B$8</f>
        <v>4.9630556212623599E-2</v>
      </c>
      <c r="H8" s="15">
        <f>E8*'GWP Factors'!$B$11</f>
        <v>3.1096526119161632E-3</v>
      </c>
      <c r="I8" s="15">
        <f>F8*'GWP Factors'!$B$12</f>
        <v>2.7039397451635239E-4</v>
      </c>
      <c r="J8" s="16">
        <f t="shared" si="0"/>
        <v>5.301060279905611E-2</v>
      </c>
      <c r="K8" s="17">
        <v>43.274661680000001</v>
      </c>
      <c r="L8" s="18">
        <f>Settings!$B$5</f>
        <v>1</v>
      </c>
      <c r="M8" s="16">
        <f t="shared" si="1"/>
        <v>5.301060279905611E-2</v>
      </c>
      <c r="N8" s="19">
        <f t="shared" si="2"/>
        <v>43.274661680000001</v>
      </c>
      <c r="O8" s="10" t="s">
        <v>82</v>
      </c>
      <c r="P8" s="10" t="s">
        <v>82</v>
      </c>
    </row>
    <row r="9" spans="1:16" x14ac:dyDescent="0.25">
      <c r="A9" s="10" t="s">
        <v>86</v>
      </c>
      <c r="B9" s="10" t="s">
        <v>80</v>
      </c>
      <c r="C9" s="10" t="s">
        <v>81</v>
      </c>
      <c r="D9" s="14">
        <v>0.23661720519249901</v>
      </c>
      <c r="E9" s="14">
        <v>6.1189776128698003E-3</v>
      </c>
      <c r="F9" s="14">
        <v>3.7640382353081002E-3</v>
      </c>
      <c r="G9" s="15">
        <f>D9*'GWP Factors'!$B$8</f>
        <v>0.23661720519249901</v>
      </c>
      <c r="H9" s="15">
        <f>E9*'GWP Factors'!$B$11</f>
        <v>0.18234553286352007</v>
      </c>
      <c r="I9" s="15">
        <f>F9*'GWP Factors'!$B$12</f>
        <v>1.0275824382391114</v>
      </c>
      <c r="J9" s="16">
        <f t="shared" si="0"/>
        <v>1.4465451762951305</v>
      </c>
      <c r="K9" s="17">
        <v>14.698675047074399</v>
      </c>
      <c r="L9" s="18">
        <f>Settings!$B$5</f>
        <v>1</v>
      </c>
      <c r="M9" s="16">
        <f t="shared" si="1"/>
        <v>1.4465451762951305</v>
      </c>
      <c r="N9" s="19">
        <f t="shared" si="2"/>
        <v>14.698675047074399</v>
      </c>
      <c r="O9" s="10" t="s">
        <v>82</v>
      </c>
      <c r="P9" s="10" t="s">
        <v>82</v>
      </c>
    </row>
    <row r="10" spans="1:16" x14ac:dyDescent="0.25">
      <c r="A10" s="10" t="s">
        <v>87</v>
      </c>
      <c r="B10" s="10" t="s">
        <v>80</v>
      </c>
      <c r="C10" s="10" t="s">
        <v>81</v>
      </c>
      <c r="D10" s="14">
        <v>0.201970465601049</v>
      </c>
      <c r="E10" s="14">
        <v>4.8329053267033998E-3</v>
      </c>
      <c r="F10" s="14">
        <v>3.7564977684436999E-3</v>
      </c>
      <c r="G10" s="15">
        <f>D10*'GWP Factors'!$B$8</f>
        <v>0.201970465601049</v>
      </c>
      <c r="H10" s="15">
        <f>E10*'GWP Factors'!$B$11</f>
        <v>0.14402057873576132</v>
      </c>
      <c r="I10" s="15">
        <f>F10*'GWP Factors'!$B$12</f>
        <v>1.0255238907851301</v>
      </c>
      <c r="J10" s="16">
        <f t="shared" si="0"/>
        <v>1.3715149351219404</v>
      </c>
      <c r="K10" s="17">
        <v>15.874849113485901</v>
      </c>
      <c r="L10" s="18">
        <f>Settings!$B$5</f>
        <v>1</v>
      </c>
      <c r="M10" s="16">
        <f t="shared" si="1"/>
        <v>1.3715149351219404</v>
      </c>
      <c r="N10" s="19">
        <f t="shared" si="2"/>
        <v>15.874849113485901</v>
      </c>
      <c r="O10" s="10" t="s">
        <v>82</v>
      </c>
      <c r="P10" s="10" t="s">
        <v>82</v>
      </c>
    </row>
    <row r="11" spans="1:16" x14ac:dyDescent="0.25">
      <c r="A11" s="10" t="s">
        <v>88</v>
      </c>
      <c r="B11" s="10" t="s">
        <v>80</v>
      </c>
      <c r="C11" s="10" t="s">
        <v>81</v>
      </c>
      <c r="D11" s="14">
        <v>0.13806540080738999</v>
      </c>
      <c r="E11" s="14">
        <v>1.6980176410733999E-3</v>
      </c>
      <c r="F11" s="14">
        <v>1.0855658480691599E-5</v>
      </c>
      <c r="G11" s="15">
        <f>D11*'GWP Factors'!$B$8</f>
        <v>0.13806540080738999</v>
      </c>
      <c r="H11" s="15">
        <f>E11*'GWP Factors'!$B$11</f>
        <v>5.0600925703987318E-2</v>
      </c>
      <c r="I11" s="15">
        <f>F11*'GWP Factors'!$B$12</f>
        <v>2.9635947652288065E-3</v>
      </c>
      <c r="J11" s="16">
        <f t="shared" si="0"/>
        <v>0.19162992127660614</v>
      </c>
      <c r="K11" s="17">
        <v>18.044380696258401</v>
      </c>
      <c r="L11" s="18">
        <f>Settings!$B$5</f>
        <v>1</v>
      </c>
      <c r="M11" s="16">
        <f t="shared" si="1"/>
        <v>0.19162992127660614</v>
      </c>
      <c r="N11" s="19">
        <f t="shared" si="2"/>
        <v>18.044380696258401</v>
      </c>
      <c r="O11" s="10" t="s">
        <v>82</v>
      </c>
      <c r="P11" s="10" t="s">
        <v>82</v>
      </c>
    </row>
    <row r="12" spans="1:16" x14ac:dyDescent="0.25">
      <c r="A12" s="10" t="s">
        <v>89</v>
      </c>
      <c r="B12" s="10" t="s">
        <v>80</v>
      </c>
      <c r="C12" s="10" t="s">
        <v>81</v>
      </c>
      <c r="D12" s="14">
        <v>9.6137033829622506E-2</v>
      </c>
      <c r="E12" s="14">
        <v>1.40514187233463E-4</v>
      </c>
      <c r="F12" s="14">
        <v>1.85489504874331E-6</v>
      </c>
      <c r="G12" s="15">
        <f>D12*'GWP Factors'!$B$8</f>
        <v>9.6137033829622506E-2</v>
      </c>
      <c r="H12" s="15">
        <f>E12*'GWP Factors'!$B$11</f>
        <v>4.1873227795571977E-3</v>
      </c>
      <c r="I12" s="15">
        <f>F12*'GWP Factors'!$B$12</f>
        <v>5.0638634830692361E-4</v>
      </c>
      <c r="J12" s="16">
        <f t="shared" si="0"/>
        <v>0.10083074295748663</v>
      </c>
      <c r="K12" s="17">
        <v>19.467748622584299</v>
      </c>
      <c r="L12" s="18">
        <f>Settings!$B$5</f>
        <v>1</v>
      </c>
      <c r="M12" s="16">
        <f t="shared" si="1"/>
        <v>0.10083074295748663</v>
      </c>
      <c r="N12" s="19">
        <f t="shared" si="2"/>
        <v>19.467748622584299</v>
      </c>
      <c r="O12" s="10" t="s">
        <v>82</v>
      </c>
      <c r="P12" s="10" t="s">
        <v>82</v>
      </c>
    </row>
    <row r="13" spans="1:16" x14ac:dyDescent="0.25">
      <c r="A13" s="10" t="s">
        <v>90</v>
      </c>
      <c r="B13" s="10" t="s">
        <v>80</v>
      </c>
      <c r="C13" s="10" t="s">
        <v>81</v>
      </c>
      <c r="D13" s="14">
        <v>0.45318991498622901</v>
      </c>
      <c r="E13" s="14">
        <v>2.2786584509773E-3</v>
      </c>
      <c r="F13" s="14">
        <v>5.4383587074684897E-5</v>
      </c>
      <c r="G13" s="15">
        <f>D13*'GWP Factors'!$B$8</f>
        <v>0.45318991498622901</v>
      </c>
      <c r="H13" s="15">
        <f>E13*'GWP Factors'!$B$11</f>
        <v>6.7904021839123543E-2</v>
      </c>
      <c r="I13" s="15">
        <f>F13*'GWP Factors'!$B$12</f>
        <v>1.4846719271388977E-2</v>
      </c>
      <c r="J13" s="16">
        <f t="shared" si="0"/>
        <v>0.53594065609674157</v>
      </c>
      <c r="K13" s="17">
        <v>13.664384326875</v>
      </c>
      <c r="L13" s="18">
        <f>Settings!$B$5</f>
        <v>1</v>
      </c>
      <c r="M13" s="16">
        <f t="shared" si="1"/>
        <v>0.53594065609674157</v>
      </c>
      <c r="N13" s="19">
        <f t="shared" si="2"/>
        <v>13.664384326875</v>
      </c>
      <c r="O13" s="10" t="s">
        <v>91</v>
      </c>
      <c r="P13" s="10" t="s">
        <v>91</v>
      </c>
    </row>
    <row r="14" spans="1:16" x14ac:dyDescent="0.25">
      <c r="A14" s="10" t="s">
        <v>92</v>
      </c>
      <c r="B14" s="10" t="s">
        <v>80</v>
      </c>
      <c r="C14" s="10" t="s">
        <v>81</v>
      </c>
      <c r="D14" s="14">
        <v>0.13891646332659999</v>
      </c>
      <c r="E14" s="14">
        <v>1.3677394769960999E-3</v>
      </c>
      <c r="F14" s="14">
        <v>4.8872849851533597E-5</v>
      </c>
      <c r="G14" s="15">
        <f>D14*'GWP Factors'!$B$8</f>
        <v>0.13891646332659999</v>
      </c>
      <c r="H14" s="15">
        <f>E14*'GWP Factors'!$B$11</f>
        <v>4.0758636414483781E-2</v>
      </c>
      <c r="I14" s="15">
        <f>F14*'GWP Factors'!$B$12</f>
        <v>1.3342288009468671E-2</v>
      </c>
      <c r="J14" s="16">
        <f t="shared" si="0"/>
        <v>0.19301738775055244</v>
      </c>
      <c r="K14" s="17">
        <v>14.4849508700282</v>
      </c>
      <c r="L14" s="18">
        <f>Settings!$B$5</f>
        <v>1</v>
      </c>
      <c r="M14" s="16">
        <f t="shared" si="1"/>
        <v>0.19301738775055244</v>
      </c>
      <c r="N14" s="19">
        <f t="shared" si="2"/>
        <v>14.4849508700282</v>
      </c>
      <c r="O14" s="10" t="s">
        <v>91</v>
      </c>
      <c r="P14" s="10" t="s">
        <v>91</v>
      </c>
    </row>
    <row r="15" spans="1:16" x14ac:dyDescent="0.25">
      <c r="A15" s="10" t="s">
        <v>93</v>
      </c>
      <c r="B15" s="10" t="s">
        <v>80</v>
      </c>
      <c r="C15" s="10" t="s">
        <v>81</v>
      </c>
      <c r="D15" s="14">
        <v>0.83511351920135901</v>
      </c>
      <c r="E15" s="14">
        <v>2.9129102410555001E-3</v>
      </c>
      <c r="F15" s="14">
        <v>2.6185837936333399E-5</v>
      </c>
      <c r="G15" s="15">
        <f>D15*'GWP Factors'!$B$8</f>
        <v>0.83511351920135901</v>
      </c>
      <c r="H15" s="15">
        <f>E15*'GWP Factors'!$B$11</f>
        <v>8.6804725183453904E-2</v>
      </c>
      <c r="I15" s="15">
        <f>F15*'GWP Factors'!$B$12</f>
        <v>7.1487337566190174E-3</v>
      </c>
      <c r="J15" s="16">
        <f t="shared" si="0"/>
        <v>0.92906697814143202</v>
      </c>
      <c r="K15" s="17">
        <v>23.913593264633899</v>
      </c>
      <c r="L15" s="18">
        <f>Settings!$B$5</f>
        <v>1</v>
      </c>
      <c r="M15" s="16">
        <f t="shared" si="1"/>
        <v>0.92906697814143202</v>
      </c>
      <c r="N15" s="19">
        <f t="shared" si="2"/>
        <v>23.913593264633899</v>
      </c>
      <c r="O15" s="10" t="s">
        <v>82</v>
      </c>
      <c r="P15" s="10" t="s">
        <v>82</v>
      </c>
    </row>
    <row r="16" spans="1:16" x14ac:dyDescent="0.25">
      <c r="A16" s="10" t="s">
        <v>94</v>
      </c>
      <c r="B16" s="10" t="s">
        <v>80</v>
      </c>
      <c r="C16" s="10" t="s">
        <v>81</v>
      </c>
      <c r="D16" s="14">
        <v>0.79913296146601298</v>
      </c>
      <c r="E16" s="14">
        <v>1.5764254166622E-3</v>
      </c>
      <c r="F16" s="14">
        <v>1.84535162192204E-5</v>
      </c>
      <c r="G16" s="15">
        <f>D16*'GWP Factors'!$B$8</f>
        <v>0.79913296146601298</v>
      </c>
      <c r="H16" s="15">
        <f>E16*'GWP Factors'!$B$11</f>
        <v>4.6977477416533561E-2</v>
      </c>
      <c r="I16" s="15">
        <f>F16*'GWP Factors'!$B$12</f>
        <v>5.0378099278471688E-3</v>
      </c>
      <c r="J16" s="16">
        <f t="shared" si="0"/>
        <v>0.85114824881039375</v>
      </c>
      <c r="K16" s="17">
        <v>25.135047271630199</v>
      </c>
      <c r="L16" s="18">
        <f>Settings!$B$5</f>
        <v>1</v>
      </c>
      <c r="M16" s="16">
        <f t="shared" si="1"/>
        <v>0.85114824881039375</v>
      </c>
      <c r="N16" s="19">
        <f t="shared" si="2"/>
        <v>25.135047271630199</v>
      </c>
      <c r="O16" s="10" t="s">
        <v>82</v>
      </c>
      <c r="P16" s="10" t="s">
        <v>82</v>
      </c>
    </row>
    <row r="17" spans="1:16" x14ac:dyDescent="0.25">
      <c r="A17" s="10" t="s">
        <v>95</v>
      </c>
      <c r="B17" s="10" t="s">
        <v>80</v>
      </c>
      <c r="C17" s="10" t="s">
        <v>81</v>
      </c>
      <c r="D17" s="14">
        <v>2.9785878833344399E-2</v>
      </c>
      <c r="E17" s="14">
        <v>4.6224741006318998E-5</v>
      </c>
      <c r="F17" s="14">
        <v>1.7401048770426999E-7</v>
      </c>
      <c r="G17" s="15">
        <f>D17*'GWP Factors'!$B$8</f>
        <v>2.9785878833344399E-2</v>
      </c>
      <c r="H17" s="15">
        <f>E17*'GWP Factors'!$B$11</f>
        <v>1.3774972819883063E-3</v>
      </c>
      <c r="I17" s="15">
        <f>F17*'GWP Factors'!$B$12</f>
        <v>4.7504863143265708E-5</v>
      </c>
      <c r="J17" s="16">
        <f t="shared" si="0"/>
        <v>3.121088097847597E-2</v>
      </c>
      <c r="K17" s="17">
        <v>3.6663426731403702E-4</v>
      </c>
      <c r="L17" s="18">
        <f>Settings!$B$5</f>
        <v>1</v>
      </c>
      <c r="M17" s="16">
        <f t="shared" si="1"/>
        <v>3.121088097847597E-2</v>
      </c>
      <c r="N17" s="19">
        <f t="shared" si="2"/>
        <v>3.6663426731403702E-4</v>
      </c>
      <c r="O17" s="10" t="s">
        <v>82</v>
      </c>
      <c r="P17" s="10" t="s">
        <v>82</v>
      </c>
    </row>
    <row r="18" spans="1:16" x14ac:dyDescent="0.25">
      <c r="A18" s="10" t="s">
        <v>96</v>
      </c>
      <c r="B18" s="10" t="s">
        <v>97</v>
      </c>
      <c r="C18" s="10" t="s">
        <v>81</v>
      </c>
      <c r="D18" s="14">
        <v>0.453091803088915</v>
      </c>
      <c r="E18" s="14">
        <v>9.1570355844041199E-4</v>
      </c>
      <c r="F18" s="14">
        <v>6.8004580875978499E-6</v>
      </c>
      <c r="G18" s="15">
        <f>D18*'GWP Factors'!$B$8</f>
        <v>0.453091803088915</v>
      </c>
      <c r="H18" s="15">
        <f>E18*'GWP Factors'!$B$11</f>
        <v>2.7287966041524277E-2</v>
      </c>
      <c r="I18" s="15">
        <f>F18*'GWP Factors'!$B$12</f>
        <v>1.8565250579142131E-3</v>
      </c>
      <c r="J18" s="16">
        <f t="shared" si="0"/>
        <v>0.48223629418835351</v>
      </c>
      <c r="K18" s="17">
        <v>8.7315190699510001</v>
      </c>
      <c r="L18" s="18">
        <f>Settings!$B$5</f>
        <v>1</v>
      </c>
      <c r="M18" s="16">
        <f t="shared" si="1"/>
        <v>0.48223629418835351</v>
      </c>
      <c r="N18" s="19">
        <f t="shared" si="2"/>
        <v>8.7315190699510001</v>
      </c>
      <c r="O18" s="10" t="s">
        <v>82</v>
      </c>
      <c r="P18" s="10" t="s">
        <v>82</v>
      </c>
    </row>
    <row r="19" spans="1:16" x14ac:dyDescent="0.25">
      <c r="A19" s="10" t="s">
        <v>98</v>
      </c>
      <c r="B19" s="10" t="s">
        <v>80</v>
      </c>
      <c r="C19" s="10" t="s">
        <v>81</v>
      </c>
      <c r="D19" s="14">
        <v>8.8607826241865004E-3</v>
      </c>
      <c r="E19" s="14">
        <v>1.13585308590245E-5</v>
      </c>
      <c r="F19" s="14">
        <v>2.1890154427020701E-8</v>
      </c>
      <c r="G19" s="15">
        <f>D19*'GWP Factors'!$B$8</f>
        <v>8.8607826241865004E-3</v>
      </c>
      <c r="H19" s="15">
        <f>E19*'GWP Factors'!$B$11</f>
        <v>3.3848421959893008E-4</v>
      </c>
      <c r="I19" s="15">
        <f>F19*'GWP Factors'!$B$12</f>
        <v>5.976012158576651E-6</v>
      </c>
      <c r="J19" s="16">
        <f t="shared" si="0"/>
        <v>9.2052428559440073E-3</v>
      </c>
      <c r="K19" s="17">
        <v>3.01800610752565E-2</v>
      </c>
      <c r="L19" s="18">
        <f>Settings!$B$5</f>
        <v>1</v>
      </c>
      <c r="M19" s="16">
        <f t="shared" si="1"/>
        <v>9.2052428559440073E-3</v>
      </c>
      <c r="N19" s="19">
        <f t="shared" si="2"/>
        <v>3.01800610752565E-2</v>
      </c>
      <c r="O19" s="10" t="s">
        <v>82</v>
      </c>
      <c r="P19" s="10" t="s">
        <v>82</v>
      </c>
    </row>
    <row r="20" spans="1:16" x14ac:dyDescent="0.25">
      <c r="A20" s="10" t="s">
        <v>99</v>
      </c>
      <c r="B20" s="10" t="s">
        <v>80</v>
      </c>
      <c r="C20" s="10" t="s">
        <v>81</v>
      </c>
      <c r="D20" s="14">
        <v>8.8607826241865004E-3</v>
      </c>
      <c r="E20" s="14">
        <v>1.13585308590245E-5</v>
      </c>
      <c r="F20" s="14">
        <v>2.1890154427020701E-8</v>
      </c>
      <c r="G20" s="15">
        <f>D20*'GWP Factors'!$B$8</f>
        <v>8.8607826241865004E-3</v>
      </c>
      <c r="H20" s="15">
        <f>E20*'GWP Factors'!$B$11</f>
        <v>3.3848421959893008E-4</v>
      </c>
      <c r="I20" s="15">
        <f>F20*'GWP Factors'!$B$12</f>
        <v>5.976012158576651E-6</v>
      </c>
      <c r="J20" s="16">
        <f t="shared" si="0"/>
        <v>9.2052428559440073E-3</v>
      </c>
      <c r="K20" s="17">
        <v>3.01800610752565E-2</v>
      </c>
      <c r="L20" s="18">
        <f>Settings!$B$5</f>
        <v>1</v>
      </c>
      <c r="M20" s="16">
        <f t="shared" si="1"/>
        <v>9.2052428559440073E-3</v>
      </c>
      <c r="N20" s="19">
        <f t="shared" si="2"/>
        <v>3.01800610752565E-2</v>
      </c>
      <c r="O20" s="10" t="s">
        <v>82</v>
      </c>
      <c r="P20" s="10" t="s">
        <v>82</v>
      </c>
    </row>
    <row r="21" spans="1:16" x14ac:dyDescent="0.25">
      <c r="A21" s="10" t="s">
        <v>100</v>
      </c>
      <c r="B21" s="10" t="s">
        <v>80</v>
      </c>
      <c r="C21" s="10" t="s">
        <v>81</v>
      </c>
      <c r="D21" s="14">
        <v>0.89411580987290895</v>
      </c>
      <c r="E21" s="14">
        <v>2.6206779102156E-3</v>
      </c>
      <c r="F21" s="14">
        <v>2.5681809469834498E-5</v>
      </c>
      <c r="G21" s="15">
        <f>D21*'GWP Factors'!$B$8</f>
        <v>0.89411580987290895</v>
      </c>
      <c r="H21" s="15">
        <f>E21*'GWP Factors'!$B$11</f>
        <v>7.8096201724424885E-2</v>
      </c>
      <c r="I21" s="15">
        <f>F21*'GWP Factors'!$B$12</f>
        <v>7.0111339852648178E-3</v>
      </c>
      <c r="J21" s="16">
        <f t="shared" si="0"/>
        <v>0.97922314558259871</v>
      </c>
      <c r="K21" s="17">
        <v>22.412084353874601</v>
      </c>
      <c r="L21" s="18">
        <f>Settings!$B$5</f>
        <v>1</v>
      </c>
      <c r="M21" s="16">
        <f t="shared" si="1"/>
        <v>0.97922314558259871</v>
      </c>
      <c r="N21" s="19">
        <f t="shared" si="2"/>
        <v>22.412084353874601</v>
      </c>
      <c r="O21" s="10" t="s">
        <v>82</v>
      </c>
      <c r="P21" s="10" t="s">
        <v>82</v>
      </c>
    </row>
    <row r="22" spans="1:16" x14ac:dyDescent="0.25">
      <c r="A22" s="10" t="s">
        <v>101</v>
      </c>
      <c r="B22" s="10" t="s">
        <v>80</v>
      </c>
      <c r="C22" s="10" t="s">
        <v>81</v>
      </c>
      <c r="D22" s="14">
        <v>0.87222167302310105</v>
      </c>
      <c r="E22" s="14">
        <v>1.805984329448E-3</v>
      </c>
      <c r="F22" s="14">
        <v>2.11342974173618E-5</v>
      </c>
      <c r="G22" s="15">
        <f>D22*'GWP Factors'!$B$8</f>
        <v>0.87222167302310105</v>
      </c>
      <c r="H22" s="15">
        <f>E22*'GWP Factors'!$B$11</f>
        <v>5.3818333017550402E-2</v>
      </c>
      <c r="I22" s="15">
        <f>F22*'GWP Factors'!$B$12</f>
        <v>5.7696631949397713E-3</v>
      </c>
      <c r="J22" s="16">
        <f t="shared" si="0"/>
        <v>0.93180966923559128</v>
      </c>
      <c r="K22" s="17">
        <v>23.155338012743101</v>
      </c>
      <c r="L22" s="18">
        <f>Settings!$B$5</f>
        <v>1</v>
      </c>
      <c r="M22" s="16">
        <f t="shared" si="1"/>
        <v>0.93180966923559128</v>
      </c>
      <c r="N22" s="19">
        <f t="shared" si="2"/>
        <v>23.155338012743101</v>
      </c>
      <c r="O22" s="10" t="s">
        <v>82</v>
      </c>
      <c r="P22" s="10" t="s">
        <v>82</v>
      </c>
    </row>
    <row r="23" spans="1:16" x14ac:dyDescent="0.25">
      <c r="A23" s="10" t="s">
        <v>102</v>
      </c>
      <c r="B23" s="10" t="s">
        <v>80</v>
      </c>
      <c r="C23" s="10" t="s">
        <v>81</v>
      </c>
      <c r="D23" s="14">
        <v>0.271855081853349</v>
      </c>
      <c r="E23" s="14">
        <v>5.4942213506424704E-4</v>
      </c>
      <c r="F23" s="14">
        <v>4.0802748525587101E-6</v>
      </c>
      <c r="G23" s="15">
        <f>D23*'GWP Factors'!$B$8</f>
        <v>0.271855081853349</v>
      </c>
      <c r="H23" s="15">
        <f>E23*'GWP Factors'!$B$11</f>
        <v>1.6372779624914562E-2</v>
      </c>
      <c r="I23" s="15">
        <f>F23*'GWP Factors'!$B$12</f>
        <v>1.1139150347485279E-3</v>
      </c>
      <c r="J23" s="16">
        <f t="shared" si="0"/>
        <v>0.28934177651301207</v>
      </c>
      <c r="K23" s="17">
        <v>5.2389114419706004</v>
      </c>
      <c r="L23" s="18">
        <f>Settings!$B$5</f>
        <v>1</v>
      </c>
      <c r="M23" s="16">
        <f t="shared" si="1"/>
        <v>0.28934177651301207</v>
      </c>
      <c r="N23" s="19">
        <f t="shared" si="2"/>
        <v>5.2389114419706004</v>
      </c>
      <c r="O23" s="10" t="s">
        <v>82</v>
      </c>
      <c r="P23" s="10" t="s">
        <v>82</v>
      </c>
    </row>
    <row r="24" spans="1:16" x14ac:dyDescent="0.25">
      <c r="A24" s="10" t="s">
        <v>103</v>
      </c>
      <c r="B24" s="10" t="s">
        <v>80</v>
      </c>
      <c r="C24" s="10" t="s">
        <v>81</v>
      </c>
      <c r="D24" s="14">
        <v>0.42020051659647101</v>
      </c>
      <c r="E24" s="14">
        <v>1.469217248717E-3</v>
      </c>
      <c r="F24" s="14">
        <v>1.06350431168024E-2</v>
      </c>
      <c r="G24" s="15">
        <f>D24*'GWP Factors'!$B$8</f>
        <v>0.42020051659647101</v>
      </c>
      <c r="H24" s="15">
        <f>E24*'GWP Factors'!$B$11</f>
        <v>4.3782674011766602E-2</v>
      </c>
      <c r="I24" s="15">
        <f>F24*'GWP Factors'!$B$12</f>
        <v>2.9033667708870552</v>
      </c>
      <c r="J24" s="16">
        <f t="shared" si="0"/>
        <v>3.3673499614952926</v>
      </c>
      <c r="K24" s="17">
        <v>14.942064744593701</v>
      </c>
      <c r="L24" s="18">
        <f>Settings!$B$5</f>
        <v>1</v>
      </c>
      <c r="M24" s="16">
        <f t="shared" si="1"/>
        <v>3.3673499614952926</v>
      </c>
      <c r="N24" s="19">
        <f t="shared" si="2"/>
        <v>14.942064744593701</v>
      </c>
      <c r="O24" s="10" t="s">
        <v>104</v>
      </c>
      <c r="P24" s="10" t="s">
        <v>104</v>
      </c>
    </row>
    <row r="25" spans="1:16" x14ac:dyDescent="0.25">
      <c r="A25" s="10" t="s">
        <v>105</v>
      </c>
      <c r="B25" s="10" t="s">
        <v>80</v>
      </c>
      <c r="C25" s="10" t="s">
        <v>81</v>
      </c>
      <c r="D25" s="14">
        <v>0.33301828820974899</v>
      </c>
      <c r="E25" s="14">
        <v>1.0043673934054E-3</v>
      </c>
      <c r="F25" s="14">
        <v>7.0590840993793902E-6</v>
      </c>
      <c r="G25" s="15">
        <f>D25*'GWP Factors'!$B$8</f>
        <v>0.33301828820974899</v>
      </c>
      <c r="H25" s="15">
        <f>E25*'GWP Factors'!$B$11</f>
        <v>2.9930148323480919E-2</v>
      </c>
      <c r="I25" s="15">
        <f>F25*'GWP Factors'!$B$12</f>
        <v>1.9271299591305734E-3</v>
      </c>
      <c r="J25" s="16">
        <f t="shared" si="0"/>
        <v>0.36487556649236047</v>
      </c>
      <c r="K25" s="17">
        <v>6.6433091915144402</v>
      </c>
      <c r="L25" s="18">
        <f>Settings!$B$5</f>
        <v>1</v>
      </c>
      <c r="M25" s="16">
        <f t="shared" si="1"/>
        <v>0.36487556649236047</v>
      </c>
      <c r="N25" s="19">
        <f t="shared" si="2"/>
        <v>6.6433091915144402</v>
      </c>
      <c r="O25" s="10" t="s">
        <v>106</v>
      </c>
      <c r="P25" s="10" t="s">
        <v>106</v>
      </c>
    </row>
    <row r="26" spans="1:16" x14ac:dyDescent="0.25">
      <c r="A26" s="10" t="s">
        <v>107</v>
      </c>
      <c r="B26" s="10" t="s">
        <v>80</v>
      </c>
      <c r="C26" s="10" t="s">
        <v>81</v>
      </c>
      <c r="D26" s="14">
        <v>-0.20859773291060099</v>
      </c>
      <c r="E26" s="14">
        <v>4.6282254887623003E-3</v>
      </c>
      <c r="F26" s="14">
        <v>2.9284496521163898E-5</v>
      </c>
      <c r="G26" s="15">
        <f>D26*'GWP Factors'!$B$8</f>
        <v>-0.20859773291060099</v>
      </c>
      <c r="H26" s="15">
        <f>E26*'GWP Factors'!$B$11</f>
        <v>0.13792111956511655</v>
      </c>
      <c r="I26" s="15">
        <f>F26*'GWP Factors'!$B$12</f>
        <v>7.994667550277744E-3</v>
      </c>
      <c r="J26" s="16">
        <f t="shared" si="0"/>
        <v>-6.2681945795206695E-2</v>
      </c>
      <c r="K26" s="17">
        <v>28.2217928228145</v>
      </c>
      <c r="L26" s="18">
        <f>Settings!$B$5</f>
        <v>1</v>
      </c>
      <c r="M26" s="16">
        <f t="shared" si="1"/>
        <v>-6.2681945795206695E-2</v>
      </c>
      <c r="N26" s="19">
        <f t="shared" si="2"/>
        <v>28.2217928228145</v>
      </c>
      <c r="O26" s="10" t="s">
        <v>82</v>
      </c>
      <c r="P26" s="10" t="s">
        <v>82</v>
      </c>
    </row>
    <row r="27" spans="1:16" x14ac:dyDescent="0.25">
      <c r="A27" s="10" t="s">
        <v>108</v>
      </c>
      <c r="B27" s="10" t="s">
        <v>80</v>
      </c>
      <c r="C27" s="10" t="s">
        <v>81</v>
      </c>
      <c r="D27" s="14">
        <v>-0.30082637773854498</v>
      </c>
      <c r="E27" s="14">
        <v>1.2092854815923999E-3</v>
      </c>
      <c r="F27" s="14">
        <v>8.7155169111882902E-6</v>
      </c>
      <c r="G27" s="15">
        <f>D27*'GWP Factors'!$B$8</f>
        <v>-0.30082637773854498</v>
      </c>
      <c r="H27" s="15">
        <f>E27*'GWP Factors'!$B$11</f>
        <v>3.603670735145352E-2</v>
      </c>
      <c r="I27" s="15">
        <f>F27*'GWP Factors'!$B$12</f>
        <v>2.3793361167544031E-3</v>
      </c>
      <c r="J27" s="16">
        <f t="shared" si="0"/>
        <v>-0.26241033427033705</v>
      </c>
      <c r="K27" s="17">
        <v>39.740382519836601</v>
      </c>
      <c r="L27" s="18">
        <f>Settings!$B$5</f>
        <v>1</v>
      </c>
      <c r="M27" s="16">
        <f t="shared" si="1"/>
        <v>-0.26241033427033705</v>
      </c>
      <c r="N27" s="19">
        <f t="shared" si="2"/>
        <v>39.740382519836601</v>
      </c>
      <c r="O27" s="10" t="s">
        <v>82</v>
      </c>
      <c r="P27" s="10" t="s">
        <v>82</v>
      </c>
    </row>
    <row r="28" spans="1:16" x14ac:dyDescent="0.25">
      <c r="A28" s="10" t="s">
        <v>109</v>
      </c>
      <c r="B28" s="10" t="s">
        <v>80</v>
      </c>
      <c r="C28" s="10" t="s">
        <v>81</v>
      </c>
      <c r="D28" s="14">
        <v>0.68101299188602205</v>
      </c>
      <c r="E28" s="14">
        <v>1.3898456014540801E-2</v>
      </c>
      <c r="F28" s="14">
        <v>5.4250288371525002E-3</v>
      </c>
      <c r="G28" s="15">
        <f>D28*'GWP Factors'!$B$8</f>
        <v>0.68101299188602205</v>
      </c>
      <c r="H28" s="15">
        <f>E28*'GWP Factors'!$B$11</f>
        <v>0.41417398923331589</v>
      </c>
      <c r="I28" s="15">
        <f>F28*'GWP Factors'!$B$12</f>
        <v>1.4810328725426325</v>
      </c>
      <c r="J28" s="16">
        <f t="shared" si="0"/>
        <v>2.5762198536619705</v>
      </c>
      <c r="K28" s="17">
        <v>53.5811852009438</v>
      </c>
      <c r="L28" s="18">
        <f>Settings!$B$5</f>
        <v>1</v>
      </c>
      <c r="M28" s="16">
        <f t="shared" si="1"/>
        <v>2.5762198536619705</v>
      </c>
      <c r="N28" s="19">
        <f t="shared" si="2"/>
        <v>53.5811852009438</v>
      </c>
      <c r="O28" s="10" t="s">
        <v>82</v>
      </c>
      <c r="P28" s="10" t="s">
        <v>82</v>
      </c>
    </row>
    <row r="29" spans="1:16" x14ac:dyDescent="0.25">
      <c r="A29" s="10" t="s">
        <v>110</v>
      </c>
      <c r="B29" s="10" t="s">
        <v>80</v>
      </c>
      <c r="C29" s="10" t="s">
        <v>81</v>
      </c>
      <c r="D29" s="14">
        <v>0.53093893140778903</v>
      </c>
      <c r="E29" s="14">
        <v>8.3196151501517997E-3</v>
      </c>
      <c r="F29" s="14">
        <v>5.3932571518831999E-3</v>
      </c>
      <c r="G29" s="15">
        <f>D29*'GWP Factors'!$B$8</f>
        <v>0.53093893140778903</v>
      </c>
      <c r="H29" s="15">
        <f>E29*'GWP Factors'!$B$11</f>
        <v>0.24792453147452365</v>
      </c>
      <c r="I29" s="15">
        <f>F29*'GWP Factors'!$B$12</f>
        <v>1.4723592024641137</v>
      </c>
      <c r="J29" s="16">
        <f t="shared" si="0"/>
        <v>2.2512226653464262</v>
      </c>
      <c r="K29" s="17">
        <v>67.818376885666297</v>
      </c>
      <c r="L29" s="18">
        <f>Settings!$B$5</f>
        <v>1</v>
      </c>
      <c r="M29" s="16">
        <f t="shared" si="1"/>
        <v>2.2512226653464262</v>
      </c>
      <c r="N29" s="19">
        <f t="shared" si="2"/>
        <v>67.818376885666297</v>
      </c>
      <c r="O29" s="10" t="s">
        <v>82</v>
      </c>
      <c r="P29" s="10" t="s">
        <v>82</v>
      </c>
    </row>
    <row r="30" spans="1:16" x14ac:dyDescent="0.25">
      <c r="A30" s="10" t="s">
        <v>111</v>
      </c>
      <c r="B30" s="10" t="s">
        <v>112</v>
      </c>
      <c r="C30" s="10" t="s">
        <v>81</v>
      </c>
      <c r="D30" s="14">
        <v>0.763063667653332</v>
      </c>
      <c r="E30" s="14">
        <v>1.1184625665313501E-2</v>
      </c>
      <c r="F30" s="14">
        <v>2.6368949904880998E-3</v>
      </c>
      <c r="G30" s="15">
        <f>D30*'GWP Factors'!$B$8</f>
        <v>0.763063667653332</v>
      </c>
      <c r="H30" s="15">
        <f>E30*'GWP Factors'!$B$11</f>
        <v>0.33330184482634234</v>
      </c>
      <c r="I30" s="15">
        <f>F30*'GWP Factors'!$B$12</f>
        <v>0.71987233240325121</v>
      </c>
      <c r="J30" s="16">
        <f t="shared" si="0"/>
        <v>1.8162378448829255</v>
      </c>
      <c r="K30" s="17">
        <v>55.4227489088642</v>
      </c>
      <c r="L30" s="18">
        <f>Settings!$B$5</f>
        <v>1</v>
      </c>
      <c r="M30" s="16">
        <f t="shared" si="1"/>
        <v>1.8162378448829255</v>
      </c>
      <c r="N30" s="19">
        <f t="shared" si="2"/>
        <v>55.4227489088642</v>
      </c>
      <c r="O30" s="10" t="s">
        <v>113</v>
      </c>
      <c r="P30" s="10" t="s">
        <v>113</v>
      </c>
    </row>
    <row r="31" spans="1:16" x14ac:dyDescent="0.25">
      <c r="A31" s="10" t="s">
        <v>114</v>
      </c>
      <c r="B31" s="10" t="s">
        <v>115</v>
      </c>
      <c r="C31" s="10" t="s">
        <v>81</v>
      </c>
      <c r="D31" s="14">
        <v>1.80417957949518</v>
      </c>
      <c r="E31" s="14">
        <v>5.7497957322286001E-3</v>
      </c>
      <c r="F31" s="14">
        <v>5.4004034362810503E-5</v>
      </c>
      <c r="G31" s="15">
        <f>D31*'GWP Factors'!$B$8</f>
        <v>1.80417957949518</v>
      </c>
      <c r="H31" s="15">
        <f>E31*'GWP Factors'!$B$11</f>
        <v>0.17134391282041228</v>
      </c>
      <c r="I31" s="15">
        <f>F31*'GWP Factors'!$B$12</f>
        <v>1.4743101381047266E-2</v>
      </c>
      <c r="J31" s="16">
        <f t="shared" si="0"/>
        <v>1.9902665936966395</v>
      </c>
      <c r="K31" s="17">
        <v>48.1821387970624</v>
      </c>
      <c r="L31" s="18">
        <f>Settings!$B$5</f>
        <v>1</v>
      </c>
      <c r="M31" s="16">
        <f t="shared" si="1"/>
        <v>1.9902665936966395</v>
      </c>
      <c r="N31" s="19">
        <f t="shared" si="2"/>
        <v>48.1821387970624</v>
      </c>
      <c r="O31" s="10" t="s">
        <v>113</v>
      </c>
      <c r="P31" s="10" t="s">
        <v>113</v>
      </c>
    </row>
    <row r="32" spans="1:16" x14ac:dyDescent="0.25">
      <c r="A32" s="10" t="s">
        <v>116</v>
      </c>
      <c r="B32" s="10" t="s">
        <v>80</v>
      </c>
      <c r="C32" s="10" t="s">
        <v>81</v>
      </c>
      <c r="D32" s="14">
        <v>0.47091006457741702</v>
      </c>
      <c r="E32" s="14">
        <v>9.83704101150963E-4</v>
      </c>
      <c r="F32" s="14">
        <v>1.1476487999710301E-4</v>
      </c>
      <c r="G32" s="15">
        <f>D32*'GWP Factors'!$B$8</f>
        <v>0.47091006457741702</v>
      </c>
      <c r="H32" s="15">
        <f>E32*'GWP Factors'!$B$11</f>
        <v>2.9314382214298697E-2</v>
      </c>
      <c r="I32" s="15">
        <f>F32*'GWP Factors'!$B$12</f>
        <v>3.1330812239209117E-2</v>
      </c>
      <c r="J32" s="16">
        <f t="shared" si="0"/>
        <v>0.53155525903092482</v>
      </c>
      <c r="K32" s="17">
        <v>12.154977436826799</v>
      </c>
      <c r="L32" s="18">
        <f>Settings!$B$5</f>
        <v>1</v>
      </c>
      <c r="M32" s="16">
        <f t="shared" si="1"/>
        <v>0.53155525903092482</v>
      </c>
      <c r="N32" s="19">
        <f t="shared" si="2"/>
        <v>12.154977436826799</v>
      </c>
      <c r="O32" s="10" t="s">
        <v>117</v>
      </c>
      <c r="P32" s="10" t="s">
        <v>117</v>
      </c>
    </row>
    <row r="33" spans="1:16" x14ac:dyDescent="0.25">
      <c r="A33" s="10" t="s">
        <v>118</v>
      </c>
      <c r="B33" s="10" t="s">
        <v>80</v>
      </c>
      <c r="C33" s="10" t="s">
        <v>81</v>
      </c>
      <c r="D33" s="14">
        <v>1.5916026944183499</v>
      </c>
      <c r="E33" s="14">
        <v>4.1183516256773998E-3</v>
      </c>
      <c r="F33" s="14">
        <v>2.05027349405099E-4</v>
      </c>
      <c r="G33" s="15">
        <f>D33*'GWP Factors'!$B$8</f>
        <v>1.5916026944183499</v>
      </c>
      <c r="H33" s="15">
        <f>E33*'GWP Factors'!$B$11</f>
        <v>0.12272687844518651</v>
      </c>
      <c r="I33" s="15">
        <f>F33*'GWP Factors'!$B$12</f>
        <v>5.5972466387592026E-2</v>
      </c>
      <c r="J33" s="16">
        <f t="shared" si="0"/>
        <v>1.7703020392511284</v>
      </c>
      <c r="K33" s="17">
        <v>32.322026643775501</v>
      </c>
      <c r="L33" s="18">
        <f>Settings!$B$5</f>
        <v>1</v>
      </c>
      <c r="M33" s="16">
        <f t="shared" si="1"/>
        <v>1.7703020392511284</v>
      </c>
      <c r="N33" s="19">
        <f t="shared" si="2"/>
        <v>32.322026643775501</v>
      </c>
      <c r="O33" s="10" t="s">
        <v>117</v>
      </c>
      <c r="P33" s="10" t="s">
        <v>117</v>
      </c>
    </row>
    <row r="34" spans="1:16" x14ac:dyDescent="0.25">
      <c r="A34" s="10" t="s">
        <v>119</v>
      </c>
      <c r="B34" s="10" t="s">
        <v>80</v>
      </c>
      <c r="C34" s="10" t="s">
        <v>81</v>
      </c>
      <c r="D34" s="14">
        <v>1.78011250622732</v>
      </c>
      <c r="E34" s="14">
        <v>2.9311796404881E-3</v>
      </c>
      <c r="F34" s="14">
        <v>2.37809588945269E-4</v>
      </c>
      <c r="G34" s="15">
        <f>D34*'GWP Factors'!$B$8</f>
        <v>1.78011250622732</v>
      </c>
      <c r="H34" s="15">
        <f>E34*'GWP Factors'!$B$11</f>
        <v>8.7349153286545383E-2</v>
      </c>
      <c r="I34" s="15">
        <f>F34*'GWP Factors'!$B$12</f>
        <v>6.4922017782058444E-2</v>
      </c>
      <c r="J34" s="16">
        <f t="shared" si="0"/>
        <v>1.9323836772959238</v>
      </c>
      <c r="K34" s="17">
        <v>28.844831091189999</v>
      </c>
      <c r="L34" s="18">
        <f>Settings!$B$5</f>
        <v>1</v>
      </c>
      <c r="M34" s="16">
        <f t="shared" si="1"/>
        <v>1.9323836772959238</v>
      </c>
      <c r="N34" s="19">
        <f t="shared" si="2"/>
        <v>28.844831091189999</v>
      </c>
      <c r="O34" s="10" t="s">
        <v>120</v>
      </c>
      <c r="P34" s="10" t="s">
        <v>120</v>
      </c>
    </row>
    <row r="36" spans="1:16" x14ac:dyDescent="0.25">
      <c r="A36" s="5" t="s">
        <v>121</v>
      </c>
    </row>
    <row r="37" spans="1:16" x14ac:dyDescent="0.25">
      <c r="A37" s="5" t="s">
        <v>122</v>
      </c>
    </row>
    <row r="38" spans="1:16" x14ac:dyDescent="0.25">
      <c r="A38" s="5" t="s">
        <v>123</v>
      </c>
    </row>
    <row r="39" spans="1:16" x14ac:dyDescent="0.25">
      <c r="A39" s="5" t="s">
        <v>124</v>
      </c>
    </row>
    <row r="40" spans="1:16" x14ac:dyDescent="0.25">
      <c r="A40" s="5" t="s">
        <v>125</v>
      </c>
    </row>
  </sheetData>
  <autoFilter ref="A4:P34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3"/>
  <sheetViews>
    <sheetView zoomScaleNormal="100" workbookViewId="0">
      <pane ySplit="3" topLeftCell="A4" activePane="bottomLeft" state="frozen"/>
      <selection pane="bottomLeft"/>
    </sheetView>
  </sheetViews>
  <sheetFormatPr defaultColWidth="8.7109375" defaultRowHeight="15" x14ac:dyDescent="0.25"/>
  <cols>
    <col min="1" max="2" width="16" customWidth="1"/>
    <col min="3" max="3" width="34" customWidth="1"/>
    <col min="4" max="4" width="42" customWidth="1"/>
    <col min="5" max="9" width="16" customWidth="1"/>
    <col min="10" max="10" width="34" customWidth="1"/>
    <col min="11" max="22" width="16" customWidth="1"/>
  </cols>
  <sheetData>
    <row r="1" spans="1:22" ht="16.5" x14ac:dyDescent="0.25">
      <c r="A1" s="1" t="s">
        <v>126</v>
      </c>
    </row>
    <row r="3" spans="1:22" ht="30" customHeight="1" x14ac:dyDescent="0.25">
      <c r="A3" s="22" t="s">
        <v>127</v>
      </c>
      <c r="B3" s="22" t="s">
        <v>65</v>
      </c>
      <c r="C3" s="22" t="s">
        <v>128</v>
      </c>
      <c r="D3" s="22" t="s">
        <v>63</v>
      </c>
      <c r="E3" s="22" t="s">
        <v>51</v>
      </c>
      <c r="F3" s="22" t="s">
        <v>54</v>
      </c>
      <c r="G3" s="22" t="s">
        <v>55</v>
      </c>
      <c r="H3" s="22" t="s">
        <v>129</v>
      </c>
      <c r="I3" s="22" t="s">
        <v>64</v>
      </c>
      <c r="J3" s="22" t="s">
        <v>130</v>
      </c>
      <c r="K3" s="22" t="s">
        <v>131</v>
      </c>
      <c r="L3" s="22" t="s">
        <v>132</v>
      </c>
      <c r="M3" s="22" t="s">
        <v>133</v>
      </c>
      <c r="N3" s="22" t="s">
        <v>134</v>
      </c>
      <c r="O3" s="22" t="s">
        <v>135</v>
      </c>
      <c r="P3" s="22" t="s">
        <v>136</v>
      </c>
      <c r="Q3" s="22" t="s">
        <v>137</v>
      </c>
      <c r="R3" s="22" t="s">
        <v>138</v>
      </c>
      <c r="S3" s="22" t="s">
        <v>139</v>
      </c>
      <c r="T3" s="22" t="s">
        <v>140</v>
      </c>
      <c r="U3" s="22" t="s">
        <v>141</v>
      </c>
      <c r="V3" s="22" t="s">
        <v>142</v>
      </c>
    </row>
    <row r="4" spans="1:22" x14ac:dyDescent="0.25">
      <c r="A4" s="6" t="s">
        <v>143</v>
      </c>
      <c r="B4" s="6" t="s">
        <v>144</v>
      </c>
      <c r="C4" s="6" t="s">
        <v>145</v>
      </c>
      <c r="D4" s="6" t="s">
        <v>79</v>
      </c>
      <c r="E4" s="6">
        <v>0</v>
      </c>
      <c r="F4" s="6">
        <v>0</v>
      </c>
      <c r="G4" s="6">
        <v>0</v>
      </c>
      <c r="H4" s="6">
        <v>9.4381794322635996E-3</v>
      </c>
      <c r="I4" s="6" t="s">
        <v>80</v>
      </c>
      <c r="J4" s="6" t="s">
        <v>82</v>
      </c>
      <c r="K4" s="6" t="s">
        <v>81</v>
      </c>
      <c r="L4" s="6">
        <v>0.2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1</v>
      </c>
      <c r="T4" s="6">
        <v>0</v>
      </c>
      <c r="U4" s="6">
        <v>0</v>
      </c>
      <c r="V4" s="6">
        <v>0.08</v>
      </c>
    </row>
    <row r="5" spans="1:22" x14ac:dyDescent="0.25">
      <c r="A5" s="6" t="s">
        <v>143</v>
      </c>
      <c r="B5" s="6" t="s">
        <v>144</v>
      </c>
      <c r="C5" s="6" t="s">
        <v>145</v>
      </c>
      <c r="D5" s="6" t="s">
        <v>83</v>
      </c>
      <c r="E5" s="6">
        <v>0</v>
      </c>
      <c r="F5" s="6">
        <v>0</v>
      </c>
      <c r="G5" s="6">
        <v>0</v>
      </c>
      <c r="H5" s="6">
        <v>1.08186654257044E-2</v>
      </c>
      <c r="I5" s="6" t="s">
        <v>80</v>
      </c>
      <c r="J5" s="6" t="s">
        <v>82</v>
      </c>
      <c r="K5" s="6" t="s">
        <v>81</v>
      </c>
      <c r="L5" s="6">
        <v>0.2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1</v>
      </c>
      <c r="T5" s="6">
        <v>0</v>
      </c>
      <c r="U5" s="6">
        <v>0</v>
      </c>
      <c r="V5" s="6">
        <v>0.08</v>
      </c>
    </row>
    <row r="6" spans="1:22" x14ac:dyDescent="0.25">
      <c r="A6" s="6" t="s">
        <v>143</v>
      </c>
      <c r="B6" s="6" t="s">
        <v>144</v>
      </c>
      <c r="C6" s="6" t="s">
        <v>145</v>
      </c>
      <c r="D6" s="6" t="s">
        <v>84</v>
      </c>
      <c r="E6" s="6">
        <v>0</v>
      </c>
      <c r="F6" s="6">
        <v>0</v>
      </c>
      <c r="G6" s="6">
        <v>0</v>
      </c>
      <c r="H6" s="6">
        <v>37.752717706236901</v>
      </c>
      <c r="I6" s="6" t="s">
        <v>80</v>
      </c>
      <c r="J6" s="6" t="s">
        <v>82</v>
      </c>
      <c r="K6" s="6" t="s">
        <v>81</v>
      </c>
      <c r="L6" s="6">
        <v>0.82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1</v>
      </c>
      <c r="T6" s="6">
        <v>0</v>
      </c>
      <c r="U6" s="6">
        <v>0</v>
      </c>
      <c r="V6" s="6">
        <v>0.08</v>
      </c>
    </row>
    <row r="7" spans="1:22" x14ac:dyDescent="0.25">
      <c r="A7" s="6" t="s">
        <v>143</v>
      </c>
      <c r="B7" s="6" t="s">
        <v>144</v>
      </c>
      <c r="C7" s="6" t="s">
        <v>145</v>
      </c>
      <c r="D7" s="6" t="s">
        <v>85</v>
      </c>
      <c r="E7" s="6">
        <v>0</v>
      </c>
      <c r="F7" s="6">
        <v>0</v>
      </c>
      <c r="G7" s="6">
        <v>0</v>
      </c>
      <c r="H7" s="6">
        <v>43.274661680000001</v>
      </c>
      <c r="I7" s="6" t="s">
        <v>80</v>
      </c>
      <c r="J7" s="6" t="s">
        <v>82</v>
      </c>
      <c r="K7" s="6" t="s">
        <v>81</v>
      </c>
      <c r="L7" s="6">
        <v>0.82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1</v>
      </c>
      <c r="T7" s="6">
        <v>0</v>
      </c>
      <c r="U7" s="6">
        <v>0</v>
      </c>
      <c r="V7" s="6">
        <v>0.08</v>
      </c>
    </row>
    <row r="8" spans="1:22" x14ac:dyDescent="0.25">
      <c r="A8" s="6" t="s">
        <v>143</v>
      </c>
      <c r="B8" s="6" t="s">
        <v>144</v>
      </c>
      <c r="C8" s="6" t="s">
        <v>145</v>
      </c>
      <c r="D8" s="6" t="s">
        <v>86</v>
      </c>
      <c r="E8" s="6">
        <v>0</v>
      </c>
      <c r="F8" s="6">
        <v>0</v>
      </c>
      <c r="G8" s="6">
        <v>0</v>
      </c>
      <c r="H8" s="6">
        <v>14.698675047074399</v>
      </c>
      <c r="I8" s="6" t="s">
        <v>80</v>
      </c>
      <c r="J8" s="6" t="s">
        <v>82</v>
      </c>
      <c r="K8" s="6" t="s">
        <v>81</v>
      </c>
      <c r="L8" s="6">
        <v>0.35</v>
      </c>
      <c r="M8" s="6">
        <v>0</v>
      </c>
      <c r="N8" s="6">
        <v>0</v>
      </c>
      <c r="O8" s="6">
        <v>0</v>
      </c>
      <c r="P8" s="6">
        <v>0.78</v>
      </c>
      <c r="Q8" s="6">
        <v>0.22500000000000001</v>
      </c>
      <c r="R8" s="6">
        <v>0</v>
      </c>
      <c r="S8" s="6">
        <v>0.21249999999999999</v>
      </c>
      <c r="T8" s="6">
        <v>0</v>
      </c>
      <c r="U8" s="6">
        <v>0</v>
      </c>
      <c r="V8" s="6">
        <v>0.05</v>
      </c>
    </row>
    <row r="9" spans="1:22" x14ac:dyDescent="0.25">
      <c r="A9" s="6" t="s">
        <v>143</v>
      </c>
      <c r="B9" s="6" t="s">
        <v>144</v>
      </c>
      <c r="C9" s="6" t="s">
        <v>145</v>
      </c>
      <c r="D9" s="6" t="s">
        <v>87</v>
      </c>
      <c r="E9" s="6">
        <v>0</v>
      </c>
      <c r="F9" s="6">
        <v>0</v>
      </c>
      <c r="G9" s="6">
        <v>0</v>
      </c>
      <c r="H9" s="6">
        <v>15.874849113485901</v>
      </c>
      <c r="I9" s="6" t="s">
        <v>80</v>
      </c>
      <c r="J9" s="6" t="s">
        <v>82</v>
      </c>
      <c r="K9" s="6" t="s">
        <v>81</v>
      </c>
      <c r="L9" s="6">
        <v>0.35</v>
      </c>
      <c r="M9" s="6">
        <v>0</v>
      </c>
      <c r="N9" s="6">
        <v>0</v>
      </c>
      <c r="O9" s="6">
        <v>0</v>
      </c>
      <c r="P9" s="6">
        <v>0.78</v>
      </c>
      <c r="Q9" s="6">
        <v>0.22500000000000001</v>
      </c>
      <c r="R9" s="6">
        <v>0</v>
      </c>
      <c r="S9" s="6">
        <v>0.21249999999999999</v>
      </c>
      <c r="T9" s="6">
        <v>0</v>
      </c>
      <c r="U9" s="6">
        <v>0</v>
      </c>
      <c r="V9" s="6">
        <v>0.05</v>
      </c>
    </row>
    <row r="10" spans="1:22" x14ac:dyDescent="0.25">
      <c r="A10" s="6" t="s">
        <v>143</v>
      </c>
      <c r="B10" s="6" t="s">
        <v>144</v>
      </c>
      <c r="C10" s="6" t="s">
        <v>145</v>
      </c>
      <c r="D10" s="6" t="s">
        <v>88</v>
      </c>
      <c r="E10" s="6">
        <v>0</v>
      </c>
      <c r="F10" s="6">
        <v>0</v>
      </c>
      <c r="G10" s="6">
        <v>0</v>
      </c>
      <c r="H10" s="6">
        <v>18.044380696258401</v>
      </c>
      <c r="I10" s="6" t="s">
        <v>80</v>
      </c>
      <c r="J10" s="6" t="s">
        <v>82</v>
      </c>
      <c r="K10" s="6" t="s">
        <v>81</v>
      </c>
      <c r="L10" s="6">
        <v>0.21</v>
      </c>
      <c r="M10" s="6">
        <v>0</v>
      </c>
      <c r="N10" s="6">
        <v>0</v>
      </c>
      <c r="O10" s="6">
        <v>0.24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0.08</v>
      </c>
    </row>
    <row r="11" spans="1:22" x14ac:dyDescent="0.25">
      <c r="A11" s="6" t="s">
        <v>143</v>
      </c>
      <c r="B11" s="6" t="s">
        <v>144</v>
      </c>
      <c r="C11" s="6" t="s">
        <v>145</v>
      </c>
      <c r="D11" s="6" t="s">
        <v>89</v>
      </c>
      <c r="E11" s="6">
        <v>0</v>
      </c>
      <c r="F11" s="6">
        <v>0</v>
      </c>
      <c r="G11" s="6">
        <v>0</v>
      </c>
      <c r="H11" s="6">
        <v>19.467748622584299</v>
      </c>
      <c r="I11" s="6" t="s">
        <v>80</v>
      </c>
      <c r="J11" s="6" t="s">
        <v>82</v>
      </c>
      <c r="K11" s="6" t="s">
        <v>81</v>
      </c>
      <c r="L11" s="6">
        <v>0.21</v>
      </c>
      <c r="M11" s="6">
        <v>0</v>
      </c>
      <c r="N11" s="6">
        <v>0</v>
      </c>
      <c r="O11" s="6">
        <v>0.24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0.08</v>
      </c>
    </row>
    <row r="12" spans="1:22" x14ac:dyDescent="0.25">
      <c r="A12" s="6" t="s">
        <v>143</v>
      </c>
      <c r="B12" s="6" t="s">
        <v>144</v>
      </c>
      <c r="C12" s="6" t="s">
        <v>145</v>
      </c>
      <c r="D12" s="6" t="s">
        <v>90</v>
      </c>
      <c r="E12" s="6">
        <v>0</v>
      </c>
      <c r="F12" s="6">
        <v>0</v>
      </c>
      <c r="G12" s="6">
        <v>0</v>
      </c>
      <c r="H12" s="6">
        <v>13.664384326875</v>
      </c>
      <c r="I12" s="6" t="s">
        <v>80</v>
      </c>
      <c r="J12" s="6" t="s">
        <v>91</v>
      </c>
      <c r="K12" s="6" t="s">
        <v>81</v>
      </c>
      <c r="L12" s="6">
        <v>0.27</v>
      </c>
      <c r="M12" s="6">
        <v>0</v>
      </c>
      <c r="N12" s="6">
        <v>0</v>
      </c>
      <c r="O12" s="6">
        <v>0</v>
      </c>
      <c r="P12" s="6">
        <v>0.13500000000000001</v>
      </c>
      <c r="Q12" s="6">
        <v>0</v>
      </c>
      <c r="R12" s="6">
        <v>0</v>
      </c>
      <c r="S12" s="6">
        <v>0.13500000000000001</v>
      </c>
      <c r="T12" s="6">
        <v>8.5999999999999993E-2</v>
      </c>
      <c r="U12" s="6">
        <v>0</v>
      </c>
      <c r="V12" s="6">
        <v>0.05</v>
      </c>
    </row>
    <row r="13" spans="1:22" x14ac:dyDescent="0.25">
      <c r="A13" s="6" t="s">
        <v>143</v>
      </c>
      <c r="B13" s="6" t="s">
        <v>144</v>
      </c>
      <c r="C13" s="6" t="s">
        <v>145</v>
      </c>
      <c r="D13" s="6" t="s">
        <v>92</v>
      </c>
      <c r="E13" s="6">
        <v>0</v>
      </c>
      <c r="F13" s="6">
        <v>0</v>
      </c>
      <c r="G13" s="6">
        <v>0</v>
      </c>
      <c r="H13" s="6">
        <v>14.4849508700282</v>
      </c>
      <c r="I13" s="6" t="s">
        <v>80</v>
      </c>
      <c r="J13" s="6" t="s">
        <v>91</v>
      </c>
      <c r="K13" s="6" t="s">
        <v>81</v>
      </c>
      <c r="L13" s="6">
        <v>0.27</v>
      </c>
      <c r="M13" s="6">
        <v>0</v>
      </c>
      <c r="N13" s="6">
        <v>0</v>
      </c>
      <c r="O13" s="6">
        <v>0</v>
      </c>
      <c r="P13" s="6">
        <v>0.13500000000000001</v>
      </c>
      <c r="Q13" s="6">
        <v>0</v>
      </c>
      <c r="R13" s="6">
        <v>0</v>
      </c>
      <c r="S13" s="6">
        <v>0.13500000000000001</v>
      </c>
      <c r="T13" s="6">
        <v>8.5999999999999993E-2</v>
      </c>
      <c r="U13" s="6">
        <v>0</v>
      </c>
      <c r="V13" s="6">
        <v>0.05</v>
      </c>
    </row>
    <row r="14" spans="1:22" x14ac:dyDescent="0.25">
      <c r="A14" s="6" t="s">
        <v>143</v>
      </c>
      <c r="B14" s="6" t="s">
        <v>144</v>
      </c>
      <c r="C14" s="6" t="s">
        <v>145</v>
      </c>
      <c r="D14" s="6" t="s">
        <v>93</v>
      </c>
      <c r="E14" s="6">
        <v>0</v>
      </c>
      <c r="F14" s="6">
        <v>0</v>
      </c>
      <c r="G14" s="6">
        <v>0</v>
      </c>
      <c r="H14" s="6">
        <v>23.913593264633899</v>
      </c>
      <c r="I14" s="6" t="s">
        <v>80</v>
      </c>
      <c r="J14" s="6" t="s">
        <v>82</v>
      </c>
      <c r="K14" s="6" t="s">
        <v>81</v>
      </c>
      <c r="L14" s="6">
        <v>0.18</v>
      </c>
      <c r="M14" s="6">
        <v>0.2</v>
      </c>
      <c r="N14" s="6">
        <v>0.46</v>
      </c>
      <c r="O14" s="6">
        <v>0</v>
      </c>
      <c r="P14" s="6">
        <v>0</v>
      </c>
      <c r="Q14" s="6">
        <v>0.27300000000000002</v>
      </c>
      <c r="R14" s="6">
        <v>0</v>
      </c>
      <c r="S14" s="6">
        <v>0</v>
      </c>
      <c r="T14" s="6">
        <v>0</v>
      </c>
      <c r="U14" s="6">
        <v>0</v>
      </c>
      <c r="V14" s="6">
        <v>0.08</v>
      </c>
    </row>
    <row r="15" spans="1:22" x14ac:dyDescent="0.25">
      <c r="A15" s="6" t="s">
        <v>143</v>
      </c>
      <c r="B15" s="6" t="s">
        <v>144</v>
      </c>
      <c r="C15" s="6" t="s">
        <v>145</v>
      </c>
      <c r="D15" s="6" t="s">
        <v>94</v>
      </c>
      <c r="E15" s="6">
        <v>0</v>
      </c>
      <c r="F15" s="6">
        <v>0</v>
      </c>
      <c r="G15" s="6">
        <v>0</v>
      </c>
      <c r="H15" s="6">
        <v>25.135047271630199</v>
      </c>
      <c r="I15" s="6" t="s">
        <v>80</v>
      </c>
      <c r="J15" s="6" t="s">
        <v>82</v>
      </c>
      <c r="K15" s="6" t="s">
        <v>81</v>
      </c>
      <c r="L15" s="6">
        <v>0.18</v>
      </c>
      <c r="M15" s="6">
        <v>0.2</v>
      </c>
      <c r="N15" s="6">
        <v>0.46</v>
      </c>
      <c r="O15" s="6">
        <v>0</v>
      </c>
      <c r="P15" s="6">
        <v>0</v>
      </c>
      <c r="Q15" s="6">
        <v>0.27300000000000002</v>
      </c>
      <c r="R15" s="6">
        <v>0</v>
      </c>
      <c r="S15" s="6">
        <v>0</v>
      </c>
      <c r="T15" s="6">
        <v>0</v>
      </c>
      <c r="U15" s="6">
        <v>0</v>
      </c>
      <c r="V15" s="6">
        <v>0.08</v>
      </c>
    </row>
    <row r="16" spans="1:22" x14ac:dyDescent="0.25">
      <c r="A16" s="6" t="s">
        <v>143</v>
      </c>
      <c r="B16" s="6" t="s">
        <v>144</v>
      </c>
      <c r="C16" s="6" t="s">
        <v>145</v>
      </c>
      <c r="D16" s="6" t="s">
        <v>95</v>
      </c>
      <c r="E16" s="6">
        <v>0</v>
      </c>
      <c r="F16" s="6">
        <v>0</v>
      </c>
      <c r="G16" s="6">
        <v>0</v>
      </c>
      <c r="H16" s="6">
        <v>3.6663426731403702E-4</v>
      </c>
      <c r="I16" s="6" t="s">
        <v>80</v>
      </c>
      <c r="J16" s="6" t="s">
        <v>82</v>
      </c>
      <c r="K16" s="6" t="s">
        <v>81</v>
      </c>
      <c r="L16" s="6">
        <v>0</v>
      </c>
      <c r="M16" s="6">
        <v>0</v>
      </c>
      <c r="N16" s="6">
        <v>0</v>
      </c>
      <c r="O16" s="6">
        <v>0.17</v>
      </c>
      <c r="P16" s="6">
        <v>0</v>
      </c>
      <c r="Q16" s="6">
        <v>0</v>
      </c>
      <c r="R16" s="6">
        <v>0</v>
      </c>
      <c r="S16" s="6">
        <v>0</v>
      </c>
      <c r="T16" s="6">
        <v>0.22</v>
      </c>
      <c r="U16" s="6">
        <v>0</v>
      </c>
      <c r="V16" s="6">
        <v>0</v>
      </c>
    </row>
    <row r="17" spans="1:22" x14ac:dyDescent="0.25">
      <c r="A17" s="6" t="s">
        <v>143</v>
      </c>
      <c r="B17" s="6" t="s">
        <v>144</v>
      </c>
      <c r="C17" s="6" t="s">
        <v>145</v>
      </c>
      <c r="D17" s="6" t="s">
        <v>96</v>
      </c>
      <c r="E17" s="6">
        <v>0</v>
      </c>
      <c r="F17" s="6">
        <v>0</v>
      </c>
      <c r="G17" s="6">
        <v>0</v>
      </c>
      <c r="H17" s="6">
        <v>8.7315190699510001</v>
      </c>
      <c r="I17" s="6" t="s">
        <v>97</v>
      </c>
      <c r="J17" s="6" t="s">
        <v>82</v>
      </c>
      <c r="K17" s="6" t="s">
        <v>81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0.83</v>
      </c>
      <c r="V17" s="6">
        <v>0</v>
      </c>
    </row>
    <row r="18" spans="1:22" x14ac:dyDescent="0.25">
      <c r="A18" s="6" t="s">
        <v>143</v>
      </c>
      <c r="B18" s="6" t="s">
        <v>144</v>
      </c>
      <c r="C18" s="6" t="s">
        <v>145</v>
      </c>
      <c r="D18" s="6" t="s">
        <v>98</v>
      </c>
      <c r="E18" s="6">
        <v>0</v>
      </c>
      <c r="F18" s="6">
        <v>0</v>
      </c>
      <c r="G18" s="6">
        <v>0</v>
      </c>
      <c r="H18" s="6">
        <v>3.01800610752565E-2</v>
      </c>
      <c r="I18" s="6" t="s">
        <v>80</v>
      </c>
      <c r="J18" s="6" t="s">
        <v>82</v>
      </c>
      <c r="K18" s="6" t="s">
        <v>81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0.4</v>
      </c>
      <c r="U18" s="6">
        <v>0</v>
      </c>
      <c r="V18" s="6">
        <v>0</v>
      </c>
    </row>
    <row r="19" spans="1:22" x14ac:dyDescent="0.25">
      <c r="A19" s="6" t="s">
        <v>143</v>
      </c>
      <c r="B19" s="6" t="s">
        <v>144</v>
      </c>
      <c r="C19" s="6" t="s">
        <v>145</v>
      </c>
      <c r="D19" s="6" t="s">
        <v>99</v>
      </c>
      <c r="E19" s="6">
        <v>0</v>
      </c>
      <c r="F19" s="6">
        <v>0</v>
      </c>
      <c r="G19" s="6">
        <v>0</v>
      </c>
      <c r="H19" s="6">
        <v>3.01800610752565E-2</v>
      </c>
      <c r="I19" s="6" t="s">
        <v>80</v>
      </c>
      <c r="J19" s="6" t="s">
        <v>82</v>
      </c>
      <c r="K19" s="6" t="s">
        <v>81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0.4</v>
      </c>
      <c r="U19" s="6">
        <v>0</v>
      </c>
      <c r="V19" s="6">
        <v>0</v>
      </c>
    </row>
    <row r="20" spans="1:22" x14ac:dyDescent="0.25">
      <c r="A20" s="6" t="s">
        <v>143</v>
      </c>
      <c r="B20" s="6" t="s">
        <v>144</v>
      </c>
      <c r="C20" s="6" t="s">
        <v>145</v>
      </c>
      <c r="D20" s="6" t="s">
        <v>100</v>
      </c>
      <c r="E20" s="6">
        <v>0</v>
      </c>
      <c r="F20" s="6">
        <v>0</v>
      </c>
      <c r="G20" s="6">
        <v>0</v>
      </c>
      <c r="H20" s="6">
        <v>22.412084353874601</v>
      </c>
      <c r="I20" s="6" t="s">
        <v>80</v>
      </c>
      <c r="J20" s="6" t="s">
        <v>82</v>
      </c>
      <c r="K20" s="6" t="s">
        <v>81</v>
      </c>
      <c r="L20" s="6">
        <v>0.12</v>
      </c>
      <c r="M20" s="6">
        <v>0.27</v>
      </c>
      <c r="N20" s="6">
        <v>0.61</v>
      </c>
      <c r="O20" s="6">
        <v>0</v>
      </c>
      <c r="P20" s="6">
        <v>0</v>
      </c>
      <c r="Q20" s="6">
        <v>0.12</v>
      </c>
      <c r="R20" s="6">
        <v>0</v>
      </c>
      <c r="S20" s="6">
        <v>0</v>
      </c>
      <c r="T20" s="6">
        <v>0</v>
      </c>
      <c r="U20" s="6">
        <v>0</v>
      </c>
      <c r="V20" s="6">
        <v>0.08</v>
      </c>
    </row>
    <row r="21" spans="1:22" x14ac:dyDescent="0.25">
      <c r="A21" s="6" t="s">
        <v>143</v>
      </c>
      <c r="B21" s="6" t="s">
        <v>144</v>
      </c>
      <c r="C21" s="6" t="s">
        <v>145</v>
      </c>
      <c r="D21" s="6" t="s">
        <v>101</v>
      </c>
      <c r="E21" s="6">
        <v>0</v>
      </c>
      <c r="F21" s="6">
        <v>0</v>
      </c>
      <c r="G21" s="6">
        <v>0</v>
      </c>
      <c r="H21" s="6">
        <v>23.155338012743101</v>
      </c>
      <c r="I21" s="6" t="s">
        <v>80</v>
      </c>
      <c r="J21" s="6" t="s">
        <v>82</v>
      </c>
      <c r="K21" s="6" t="s">
        <v>81</v>
      </c>
      <c r="L21" s="6">
        <v>0.12</v>
      </c>
      <c r="M21" s="6">
        <v>0.27</v>
      </c>
      <c r="N21" s="6">
        <v>0.61</v>
      </c>
      <c r="O21" s="6">
        <v>0</v>
      </c>
      <c r="P21" s="6">
        <v>0</v>
      </c>
      <c r="Q21" s="6">
        <v>0.12</v>
      </c>
      <c r="R21" s="6">
        <v>0</v>
      </c>
      <c r="S21" s="6">
        <v>0</v>
      </c>
      <c r="T21" s="6">
        <v>0</v>
      </c>
      <c r="U21" s="6">
        <v>0</v>
      </c>
      <c r="V21" s="6">
        <v>0.08</v>
      </c>
    </row>
    <row r="22" spans="1:22" x14ac:dyDescent="0.25">
      <c r="A22" s="6" t="s">
        <v>143</v>
      </c>
      <c r="B22" s="6" t="s">
        <v>144</v>
      </c>
      <c r="C22" s="6" t="s">
        <v>145</v>
      </c>
      <c r="D22" s="6" t="s">
        <v>102</v>
      </c>
      <c r="E22" s="6">
        <v>0</v>
      </c>
      <c r="F22" s="6">
        <v>0</v>
      </c>
      <c r="G22" s="6">
        <v>0</v>
      </c>
      <c r="H22" s="6">
        <v>5.2389114419706004</v>
      </c>
      <c r="I22" s="6" t="s">
        <v>80</v>
      </c>
      <c r="J22" s="6" t="s">
        <v>82</v>
      </c>
      <c r="K22" s="6" t="s">
        <v>81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0.52400000000000002</v>
      </c>
      <c r="V22" s="6">
        <v>0</v>
      </c>
    </row>
    <row r="23" spans="1:22" x14ac:dyDescent="0.25">
      <c r="A23" s="6" t="s">
        <v>143</v>
      </c>
      <c r="B23" s="6" t="s">
        <v>144</v>
      </c>
      <c r="C23" s="6" t="s">
        <v>145</v>
      </c>
      <c r="D23" s="6" t="s">
        <v>103</v>
      </c>
      <c r="E23" s="6">
        <v>0</v>
      </c>
      <c r="F23" s="6">
        <v>0</v>
      </c>
      <c r="G23" s="6">
        <v>0</v>
      </c>
      <c r="H23" s="6">
        <v>14.942064744593701</v>
      </c>
      <c r="I23" s="6" t="s">
        <v>80</v>
      </c>
      <c r="J23" s="6" t="s">
        <v>104</v>
      </c>
      <c r="K23" s="6" t="s">
        <v>81</v>
      </c>
      <c r="L23" s="6">
        <v>0.13800000000000001</v>
      </c>
      <c r="M23" s="6">
        <v>0</v>
      </c>
      <c r="N23" s="6">
        <v>0</v>
      </c>
      <c r="O23" s="6">
        <v>0</v>
      </c>
      <c r="P23" s="6">
        <v>0.60599999999999998</v>
      </c>
      <c r="Q23" s="6">
        <v>0</v>
      </c>
      <c r="R23" s="6">
        <v>0</v>
      </c>
      <c r="S23" s="6">
        <v>0</v>
      </c>
      <c r="T23" s="6">
        <v>0</v>
      </c>
      <c r="U23" s="6">
        <v>0.38400000000000001</v>
      </c>
      <c r="V23" s="6">
        <v>0.01</v>
      </c>
    </row>
    <row r="24" spans="1:22" x14ac:dyDescent="0.25">
      <c r="A24" s="6" t="s">
        <v>143</v>
      </c>
      <c r="B24" s="6" t="s">
        <v>144</v>
      </c>
      <c r="C24" s="6" t="s">
        <v>145</v>
      </c>
      <c r="D24" s="6" t="s">
        <v>105</v>
      </c>
      <c r="E24" s="6">
        <v>0</v>
      </c>
      <c r="F24" s="6">
        <v>0</v>
      </c>
      <c r="G24" s="6">
        <v>0</v>
      </c>
      <c r="H24" s="6">
        <v>6.6433091915144402</v>
      </c>
      <c r="I24" s="6" t="s">
        <v>80</v>
      </c>
      <c r="J24" s="6" t="s">
        <v>106</v>
      </c>
      <c r="K24" s="6" t="s">
        <v>81</v>
      </c>
      <c r="L24" s="6">
        <v>0</v>
      </c>
      <c r="M24" s="6">
        <v>0</v>
      </c>
      <c r="N24" s="6">
        <v>0</v>
      </c>
      <c r="O24" s="6">
        <v>1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x14ac:dyDescent="0.25">
      <c r="A25" s="6" t="s">
        <v>143</v>
      </c>
      <c r="B25" s="6" t="s">
        <v>144</v>
      </c>
      <c r="C25" s="6" t="s">
        <v>145</v>
      </c>
      <c r="D25" s="6" t="s">
        <v>107</v>
      </c>
      <c r="E25" s="6">
        <v>0</v>
      </c>
      <c r="F25" s="6">
        <v>0</v>
      </c>
      <c r="G25" s="6">
        <v>0</v>
      </c>
      <c r="H25" s="6">
        <v>28.2217928228145</v>
      </c>
      <c r="I25" s="6" t="s">
        <v>80</v>
      </c>
      <c r="J25" s="6" t="s">
        <v>82</v>
      </c>
      <c r="K25" s="6" t="s">
        <v>81</v>
      </c>
      <c r="L25" s="6">
        <v>0.46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1</v>
      </c>
      <c r="S25" s="6">
        <v>0</v>
      </c>
      <c r="T25" s="6">
        <v>0</v>
      </c>
      <c r="U25" s="6">
        <v>0</v>
      </c>
      <c r="V25" s="6">
        <v>0.15</v>
      </c>
    </row>
    <row r="26" spans="1:22" x14ac:dyDescent="0.25">
      <c r="A26" s="6" t="s">
        <v>143</v>
      </c>
      <c r="B26" s="6" t="s">
        <v>144</v>
      </c>
      <c r="C26" s="6" t="s">
        <v>145</v>
      </c>
      <c r="D26" s="6" t="s">
        <v>108</v>
      </c>
      <c r="E26" s="6">
        <v>0</v>
      </c>
      <c r="F26" s="6">
        <v>0</v>
      </c>
      <c r="G26" s="6">
        <v>0</v>
      </c>
      <c r="H26" s="6">
        <v>39.740382519836601</v>
      </c>
      <c r="I26" s="6" t="s">
        <v>80</v>
      </c>
      <c r="J26" s="6" t="s">
        <v>82</v>
      </c>
      <c r="K26" s="6" t="s">
        <v>81</v>
      </c>
      <c r="L26" s="6">
        <v>0.46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1</v>
      </c>
      <c r="S26" s="6">
        <v>0</v>
      </c>
      <c r="T26" s="6">
        <v>0</v>
      </c>
      <c r="U26" s="6">
        <v>0</v>
      </c>
      <c r="V26" s="6">
        <v>0.15</v>
      </c>
    </row>
    <row r="27" spans="1:22" x14ac:dyDescent="0.25">
      <c r="A27" s="6" t="s">
        <v>143</v>
      </c>
      <c r="B27" s="6" t="s">
        <v>144</v>
      </c>
      <c r="C27" s="6" t="s">
        <v>145</v>
      </c>
      <c r="D27" s="6" t="s">
        <v>109</v>
      </c>
      <c r="E27" s="6">
        <v>0</v>
      </c>
      <c r="F27" s="6">
        <v>0</v>
      </c>
      <c r="G27" s="6">
        <v>0</v>
      </c>
      <c r="H27" s="6">
        <v>53.5811852009438</v>
      </c>
      <c r="I27" s="6" t="s">
        <v>80</v>
      </c>
      <c r="J27" s="6" t="s">
        <v>82</v>
      </c>
      <c r="K27" s="6" t="s">
        <v>81</v>
      </c>
      <c r="L27" s="6">
        <v>0.32</v>
      </c>
      <c r="M27" s="6">
        <v>0</v>
      </c>
      <c r="N27" s="6">
        <v>0</v>
      </c>
      <c r="O27" s="6">
        <v>0</v>
      </c>
      <c r="P27" s="6">
        <v>0.25</v>
      </c>
      <c r="Q27" s="6">
        <v>0.25</v>
      </c>
      <c r="R27" s="6">
        <v>0.5</v>
      </c>
      <c r="S27" s="6">
        <v>0</v>
      </c>
      <c r="T27" s="6">
        <v>0</v>
      </c>
      <c r="U27" s="6">
        <v>0</v>
      </c>
      <c r="V27" s="6">
        <v>0.1</v>
      </c>
    </row>
    <row r="28" spans="1:22" x14ac:dyDescent="0.25">
      <c r="A28" s="6" t="s">
        <v>143</v>
      </c>
      <c r="B28" s="6" t="s">
        <v>144</v>
      </c>
      <c r="C28" s="6" t="s">
        <v>145</v>
      </c>
      <c r="D28" s="6" t="s">
        <v>110</v>
      </c>
      <c r="E28" s="6">
        <v>0</v>
      </c>
      <c r="F28" s="6">
        <v>0</v>
      </c>
      <c r="G28" s="6">
        <v>0</v>
      </c>
      <c r="H28" s="6">
        <v>67.818376885666297</v>
      </c>
      <c r="I28" s="6" t="s">
        <v>80</v>
      </c>
      <c r="J28" s="6" t="s">
        <v>82</v>
      </c>
      <c r="K28" s="6" t="s">
        <v>81</v>
      </c>
      <c r="L28" s="6">
        <v>0.32</v>
      </c>
      <c r="M28" s="6">
        <v>0</v>
      </c>
      <c r="N28" s="6">
        <v>0</v>
      </c>
      <c r="O28" s="6">
        <v>0</v>
      </c>
      <c r="P28" s="6">
        <v>0.25</v>
      </c>
      <c r="Q28" s="6">
        <v>0.25</v>
      </c>
      <c r="R28" s="6">
        <v>0.5</v>
      </c>
      <c r="S28" s="6">
        <v>0</v>
      </c>
      <c r="T28" s="6">
        <v>0</v>
      </c>
      <c r="U28" s="6">
        <v>0</v>
      </c>
      <c r="V28" s="6">
        <v>0.1</v>
      </c>
    </row>
    <row r="29" spans="1:22" x14ac:dyDescent="0.25">
      <c r="A29" s="6" t="s">
        <v>143</v>
      </c>
      <c r="B29" s="6" t="s">
        <v>144</v>
      </c>
      <c r="C29" s="6" t="s">
        <v>145</v>
      </c>
      <c r="D29" s="6" t="s">
        <v>111</v>
      </c>
      <c r="E29" s="6">
        <v>0</v>
      </c>
      <c r="F29" s="6">
        <v>0</v>
      </c>
      <c r="G29" s="6">
        <v>0</v>
      </c>
      <c r="H29" s="6">
        <v>55.4227489088642</v>
      </c>
      <c r="I29" s="6" t="s">
        <v>112</v>
      </c>
      <c r="J29" s="6" t="s">
        <v>113</v>
      </c>
      <c r="K29" s="6" t="s">
        <v>81</v>
      </c>
      <c r="L29" s="6">
        <v>1</v>
      </c>
      <c r="M29" s="6">
        <v>0</v>
      </c>
      <c r="N29" s="6">
        <v>0</v>
      </c>
      <c r="O29" s="6">
        <v>0</v>
      </c>
      <c r="P29" s="6">
        <v>0.26750000000000002</v>
      </c>
      <c r="Q29" s="6">
        <v>0.26750000000000002</v>
      </c>
      <c r="R29" s="6">
        <v>0.46500000000000002</v>
      </c>
      <c r="S29" s="6">
        <v>0</v>
      </c>
      <c r="T29" s="6">
        <v>0</v>
      </c>
      <c r="U29" s="6">
        <v>0</v>
      </c>
      <c r="V29" s="6">
        <v>0.1</v>
      </c>
    </row>
    <row r="30" spans="1:22" x14ac:dyDescent="0.25">
      <c r="A30" s="6" t="s">
        <v>143</v>
      </c>
      <c r="B30" s="6" t="s">
        <v>144</v>
      </c>
      <c r="C30" s="6" t="s">
        <v>145</v>
      </c>
      <c r="D30" s="6" t="s">
        <v>114</v>
      </c>
      <c r="E30" s="6">
        <v>0</v>
      </c>
      <c r="F30" s="6">
        <v>0</v>
      </c>
      <c r="G30" s="6">
        <v>0</v>
      </c>
      <c r="H30" s="6">
        <v>48.1821387970624</v>
      </c>
      <c r="I30" s="6" t="s">
        <v>115</v>
      </c>
      <c r="J30" s="6" t="s">
        <v>113</v>
      </c>
      <c r="K30" s="6" t="s">
        <v>81</v>
      </c>
      <c r="L30" s="6">
        <v>0</v>
      </c>
      <c r="M30" s="6">
        <v>0.436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x14ac:dyDescent="0.25">
      <c r="A31" s="6" t="s">
        <v>143</v>
      </c>
      <c r="B31" s="6" t="s">
        <v>144</v>
      </c>
      <c r="C31" s="6" t="s">
        <v>145</v>
      </c>
      <c r="D31" s="6" t="s">
        <v>116</v>
      </c>
      <c r="E31" s="6">
        <v>0</v>
      </c>
      <c r="F31" s="6">
        <v>0</v>
      </c>
      <c r="G31" s="6">
        <v>0</v>
      </c>
      <c r="H31" s="6">
        <v>12.154977436826799</v>
      </c>
      <c r="I31" s="6" t="s">
        <v>80</v>
      </c>
      <c r="J31" s="6" t="s">
        <v>117</v>
      </c>
      <c r="K31" s="6" t="s">
        <v>81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x14ac:dyDescent="0.25">
      <c r="A32" s="6" t="s">
        <v>143</v>
      </c>
      <c r="B32" s="6" t="s">
        <v>144</v>
      </c>
      <c r="C32" s="6" t="s">
        <v>145</v>
      </c>
      <c r="D32" s="6" t="s">
        <v>118</v>
      </c>
      <c r="E32" s="6">
        <v>0</v>
      </c>
      <c r="F32" s="6">
        <v>0</v>
      </c>
      <c r="G32" s="6">
        <v>0</v>
      </c>
      <c r="H32" s="6">
        <v>32.322026643775501</v>
      </c>
      <c r="I32" s="6" t="s">
        <v>80</v>
      </c>
      <c r="J32" s="6" t="s">
        <v>117</v>
      </c>
      <c r="K32" s="6" t="s">
        <v>81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x14ac:dyDescent="0.25">
      <c r="A33" s="6" t="s">
        <v>143</v>
      </c>
      <c r="B33" s="6" t="s">
        <v>144</v>
      </c>
      <c r="C33" s="6" t="s">
        <v>145</v>
      </c>
      <c r="D33" s="6" t="s">
        <v>119</v>
      </c>
      <c r="E33" s="6">
        <v>0</v>
      </c>
      <c r="F33" s="6">
        <v>0</v>
      </c>
      <c r="G33" s="6">
        <v>0</v>
      </c>
      <c r="H33" s="6">
        <v>28.844831091189999</v>
      </c>
      <c r="I33" s="6" t="s">
        <v>80</v>
      </c>
      <c r="J33" s="6" t="s">
        <v>120</v>
      </c>
      <c r="K33" s="6" t="s">
        <v>81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x14ac:dyDescent="0.25">
      <c r="A34" s="6" t="s">
        <v>146</v>
      </c>
      <c r="B34" s="6" t="s">
        <v>144</v>
      </c>
      <c r="C34" s="6" t="s">
        <v>147</v>
      </c>
      <c r="D34" s="6" t="s">
        <v>79</v>
      </c>
      <c r="E34" s="6">
        <v>0.54112812022389301</v>
      </c>
      <c r="F34" s="6">
        <v>1.5585794704391E-3</v>
      </c>
      <c r="G34" s="6">
        <v>9.5186436583168797E-6</v>
      </c>
      <c r="H34" s="6">
        <v>0</v>
      </c>
      <c r="I34" s="6" t="s">
        <v>80</v>
      </c>
      <c r="J34" s="6" t="s">
        <v>82</v>
      </c>
      <c r="K34" s="6" t="s">
        <v>81</v>
      </c>
      <c r="L34" s="6">
        <v>0.2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1</v>
      </c>
      <c r="T34" s="6">
        <v>0</v>
      </c>
      <c r="U34" s="6">
        <v>0</v>
      </c>
      <c r="V34" s="6">
        <v>0.08</v>
      </c>
    </row>
    <row r="35" spans="1:22" x14ac:dyDescent="0.25">
      <c r="A35" s="6" t="s">
        <v>146</v>
      </c>
      <c r="B35" s="6" t="s">
        <v>144</v>
      </c>
      <c r="C35" s="6" t="s">
        <v>147</v>
      </c>
      <c r="D35" s="6" t="s">
        <v>83</v>
      </c>
      <c r="E35" s="6">
        <v>2.9034137110702199E-2</v>
      </c>
      <c r="F35" s="6">
        <v>6.1045859761207495E-5</v>
      </c>
      <c r="G35" s="6">
        <v>5.7941700296549904E-7</v>
      </c>
      <c r="H35" s="6">
        <v>0</v>
      </c>
      <c r="I35" s="6" t="s">
        <v>80</v>
      </c>
      <c r="J35" s="6" t="s">
        <v>82</v>
      </c>
      <c r="K35" s="6" t="s">
        <v>81</v>
      </c>
      <c r="L35" s="6">
        <v>0.2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1</v>
      </c>
      <c r="T35" s="6">
        <v>0</v>
      </c>
      <c r="U35" s="6">
        <v>0</v>
      </c>
      <c r="V35" s="6">
        <v>0.08</v>
      </c>
    </row>
    <row r="36" spans="1:22" x14ac:dyDescent="0.25">
      <c r="A36" s="6" t="s">
        <v>146</v>
      </c>
      <c r="B36" s="6" t="s">
        <v>144</v>
      </c>
      <c r="C36" s="6" t="s">
        <v>147</v>
      </c>
      <c r="D36" s="6" t="s">
        <v>84</v>
      </c>
      <c r="E36" s="6">
        <v>2.16451131388648</v>
      </c>
      <c r="F36" s="6">
        <v>6.2343149657538999E-3</v>
      </c>
      <c r="G36" s="6">
        <v>3.8074566863260503E-5</v>
      </c>
      <c r="H36" s="6">
        <v>0</v>
      </c>
      <c r="I36" s="6" t="s">
        <v>80</v>
      </c>
      <c r="J36" s="6" t="s">
        <v>82</v>
      </c>
      <c r="K36" s="6" t="s">
        <v>81</v>
      </c>
      <c r="L36" s="6">
        <v>0.82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1</v>
      </c>
      <c r="T36" s="6">
        <v>0</v>
      </c>
      <c r="U36" s="6">
        <v>0</v>
      </c>
      <c r="V36" s="6">
        <v>0.08</v>
      </c>
    </row>
    <row r="37" spans="1:22" x14ac:dyDescent="0.25">
      <c r="A37" s="6" t="s">
        <v>146</v>
      </c>
      <c r="B37" s="6" t="s">
        <v>144</v>
      </c>
      <c r="C37" s="6" t="s">
        <v>147</v>
      </c>
      <c r="D37" s="6" t="s">
        <v>85</v>
      </c>
      <c r="E37" s="6">
        <v>4.9630556212623599E-2</v>
      </c>
      <c r="F37" s="6">
        <v>1.04350758789133E-4</v>
      </c>
      <c r="G37" s="6">
        <v>9.9045411910751791E-7</v>
      </c>
      <c r="H37" s="6">
        <v>0</v>
      </c>
      <c r="I37" s="6" t="s">
        <v>80</v>
      </c>
      <c r="J37" s="6" t="s">
        <v>82</v>
      </c>
      <c r="K37" s="6" t="s">
        <v>81</v>
      </c>
      <c r="L37" s="6">
        <v>0.82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1</v>
      </c>
      <c r="T37" s="6">
        <v>0</v>
      </c>
      <c r="U37" s="6">
        <v>0</v>
      </c>
      <c r="V37" s="6">
        <v>0.08</v>
      </c>
    </row>
    <row r="38" spans="1:22" x14ac:dyDescent="0.25">
      <c r="A38" s="6" t="s">
        <v>146</v>
      </c>
      <c r="B38" s="6" t="s">
        <v>144</v>
      </c>
      <c r="C38" s="6" t="s">
        <v>147</v>
      </c>
      <c r="D38" s="6" t="s">
        <v>86</v>
      </c>
      <c r="E38" s="6">
        <v>0.23661720519249901</v>
      </c>
      <c r="F38" s="6">
        <v>6.1189776128698003E-3</v>
      </c>
      <c r="G38" s="6">
        <v>3.7640382353081002E-3</v>
      </c>
      <c r="H38" s="6">
        <v>0</v>
      </c>
      <c r="I38" s="6" t="s">
        <v>80</v>
      </c>
      <c r="J38" s="6" t="s">
        <v>82</v>
      </c>
      <c r="K38" s="6" t="s">
        <v>81</v>
      </c>
      <c r="L38" s="6">
        <v>0.35</v>
      </c>
      <c r="M38" s="6">
        <v>0</v>
      </c>
      <c r="N38" s="6">
        <v>0</v>
      </c>
      <c r="O38" s="6">
        <v>0</v>
      </c>
      <c r="P38" s="6">
        <v>0.78</v>
      </c>
      <c r="Q38" s="6">
        <v>0.22500000000000001</v>
      </c>
      <c r="R38" s="6">
        <v>0</v>
      </c>
      <c r="S38" s="6">
        <v>0.21249999999999999</v>
      </c>
      <c r="T38" s="6">
        <v>0</v>
      </c>
      <c r="U38" s="6">
        <v>0</v>
      </c>
      <c r="V38" s="6">
        <v>0.05</v>
      </c>
    </row>
    <row r="39" spans="1:22" x14ac:dyDescent="0.25">
      <c r="A39" s="6" t="s">
        <v>146</v>
      </c>
      <c r="B39" s="6" t="s">
        <v>144</v>
      </c>
      <c r="C39" s="6" t="s">
        <v>147</v>
      </c>
      <c r="D39" s="6" t="s">
        <v>87</v>
      </c>
      <c r="E39" s="6">
        <v>0.201970465601049</v>
      </c>
      <c r="F39" s="6">
        <v>4.8329053267033998E-3</v>
      </c>
      <c r="G39" s="6">
        <v>3.7564977684436999E-3</v>
      </c>
      <c r="H39" s="6">
        <v>0</v>
      </c>
      <c r="I39" s="6" t="s">
        <v>80</v>
      </c>
      <c r="J39" s="6" t="s">
        <v>82</v>
      </c>
      <c r="K39" s="6" t="s">
        <v>81</v>
      </c>
      <c r="L39" s="6">
        <v>0.35</v>
      </c>
      <c r="M39" s="6">
        <v>0</v>
      </c>
      <c r="N39" s="6">
        <v>0</v>
      </c>
      <c r="O39" s="6">
        <v>0</v>
      </c>
      <c r="P39" s="6">
        <v>0.78</v>
      </c>
      <c r="Q39" s="6">
        <v>0.22500000000000001</v>
      </c>
      <c r="R39" s="6">
        <v>0</v>
      </c>
      <c r="S39" s="6">
        <v>0.21249999999999999</v>
      </c>
      <c r="T39" s="6">
        <v>0</v>
      </c>
      <c r="U39" s="6">
        <v>0</v>
      </c>
      <c r="V39" s="6">
        <v>0.05</v>
      </c>
    </row>
    <row r="40" spans="1:22" x14ac:dyDescent="0.25">
      <c r="A40" s="6" t="s">
        <v>146</v>
      </c>
      <c r="B40" s="6" t="s">
        <v>144</v>
      </c>
      <c r="C40" s="6" t="s">
        <v>147</v>
      </c>
      <c r="D40" s="6" t="s">
        <v>88</v>
      </c>
      <c r="E40" s="6">
        <v>0.13806540080738999</v>
      </c>
      <c r="F40" s="6">
        <v>1.6980176410733999E-3</v>
      </c>
      <c r="G40" s="6">
        <v>1.0855658480691599E-5</v>
      </c>
      <c r="H40" s="6">
        <v>0</v>
      </c>
      <c r="I40" s="6" t="s">
        <v>80</v>
      </c>
      <c r="J40" s="6" t="s">
        <v>82</v>
      </c>
      <c r="K40" s="6" t="s">
        <v>81</v>
      </c>
      <c r="L40" s="6">
        <v>0.21</v>
      </c>
      <c r="M40" s="6">
        <v>0</v>
      </c>
      <c r="N40" s="6">
        <v>0</v>
      </c>
      <c r="O40" s="6">
        <v>0.24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0.08</v>
      </c>
    </row>
    <row r="41" spans="1:22" x14ac:dyDescent="0.25">
      <c r="A41" s="6" t="s">
        <v>146</v>
      </c>
      <c r="B41" s="6" t="s">
        <v>144</v>
      </c>
      <c r="C41" s="6" t="s">
        <v>147</v>
      </c>
      <c r="D41" s="6" t="s">
        <v>89</v>
      </c>
      <c r="E41" s="6">
        <v>9.6137033829622506E-2</v>
      </c>
      <c r="F41" s="6">
        <v>1.40514187233463E-4</v>
      </c>
      <c r="G41" s="6">
        <v>1.85489504874331E-6</v>
      </c>
      <c r="H41" s="6">
        <v>0</v>
      </c>
      <c r="I41" s="6" t="s">
        <v>80</v>
      </c>
      <c r="J41" s="6" t="s">
        <v>82</v>
      </c>
      <c r="K41" s="6" t="s">
        <v>81</v>
      </c>
      <c r="L41" s="6">
        <v>0.21</v>
      </c>
      <c r="M41" s="6">
        <v>0</v>
      </c>
      <c r="N41" s="6">
        <v>0</v>
      </c>
      <c r="O41" s="6">
        <v>0.24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0.08</v>
      </c>
    </row>
    <row r="42" spans="1:22" x14ac:dyDescent="0.25">
      <c r="A42" s="6" t="s">
        <v>146</v>
      </c>
      <c r="B42" s="6" t="s">
        <v>144</v>
      </c>
      <c r="C42" s="6" t="s">
        <v>147</v>
      </c>
      <c r="D42" s="6" t="s">
        <v>90</v>
      </c>
      <c r="E42" s="6">
        <v>0.45318991498622901</v>
      </c>
      <c r="F42" s="6">
        <v>2.2786584509773E-3</v>
      </c>
      <c r="G42" s="6">
        <v>5.4383587074684897E-5</v>
      </c>
      <c r="H42" s="6">
        <v>0</v>
      </c>
      <c r="I42" s="6" t="s">
        <v>80</v>
      </c>
      <c r="J42" s="6" t="s">
        <v>91</v>
      </c>
      <c r="K42" s="6" t="s">
        <v>81</v>
      </c>
      <c r="L42" s="6">
        <v>0.27</v>
      </c>
      <c r="M42" s="6">
        <v>0</v>
      </c>
      <c r="N42" s="6">
        <v>0</v>
      </c>
      <c r="O42" s="6">
        <v>0</v>
      </c>
      <c r="P42" s="6">
        <v>0.13500000000000001</v>
      </c>
      <c r="Q42" s="6">
        <v>0</v>
      </c>
      <c r="R42" s="6">
        <v>0</v>
      </c>
      <c r="S42" s="6">
        <v>0.13500000000000001</v>
      </c>
      <c r="T42" s="6">
        <v>8.5999999999999993E-2</v>
      </c>
      <c r="U42" s="6">
        <v>0</v>
      </c>
      <c r="V42" s="6">
        <v>0.05</v>
      </c>
    </row>
    <row r="43" spans="1:22" x14ac:dyDescent="0.25">
      <c r="A43" s="6" t="s">
        <v>146</v>
      </c>
      <c r="B43" s="6" t="s">
        <v>144</v>
      </c>
      <c r="C43" s="6" t="s">
        <v>147</v>
      </c>
      <c r="D43" s="6" t="s">
        <v>92</v>
      </c>
      <c r="E43" s="6">
        <v>0.13891646332659999</v>
      </c>
      <c r="F43" s="6">
        <v>1.3677394769960999E-3</v>
      </c>
      <c r="G43" s="6">
        <v>4.8872849851533597E-5</v>
      </c>
      <c r="H43" s="6">
        <v>0</v>
      </c>
      <c r="I43" s="6" t="s">
        <v>80</v>
      </c>
      <c r="J43" s="6" t="s">
        <v>91</v>
      </c>
      <c r="K43" s="6" t="s">
        <v>81</v>
      </c>
      <c r="L43" s="6">
        <v>0.27</v>
      </c>
      <c r="M43" s="6">
        <v>0</v>
      </c>
      <c r="N43" s="6">
        <v>0</v>
      </c>
      <c r="O43" s="6">
        <v>0</v>
      </c>
      <c r="P43" s="6">
        <v>0.13500000000000001</v>
      </c>
      <c r="Q43" s="6">
        <v>0</v>
      </c>
      <c r="R43" s="6">
        <v>0</v>
      </c>
      <c r="S43" s="6">
        <v>0.13500000000000001</v>
      </c>
      <c r="T43" s="6">
        <v>8.5999999999999993E-2</v>
      </c>
      <c r="U43" s="6">
        <v>0</v>
      </c>
      <c r="V43" s="6">
        <v>0.05</v>
      </c>
    </row>
    <row r="44" spans="1:22" x14ac:dyDescent="0.25">
      <c r="A44" s="6" t="s">
        <v>146</v>
      </c>
      <c r="B44" s="6" t="s">
        <v>144</v>
      </c>
      <c r="C44" s="6" t="s">
        <v>147</v>
      </c>
      <c r="D44" s="6" t="s">
        <v>93</v>
      </c>
      <c r="E44" s="6">
        <v>0.83511351920135901</v>
      </c>
      <c r="F44" s="6">
        <v>2.9129102410555001E-3</v>
      </c>
      <c r="G44" s="6">
        <v>2.6185837936333399E-5</v>
      </c>
      <c r="H44" s="6">
        <v>0</v>
      </c>
      <c r="I44" s="6" t="s">
        <v>80</v>
      </c>
      <c r="J44" s="6" t="s">
        <v>82</v>
      </c>
      <c r="K44" s="6" t="s">
        <v>81</v>
      </c>
      <c r="L44" s="6">
        <v>0.18</v>
      </c>
      <c r="M44" s="6">
        <v>0.2</v>
      </c>
      <c r="N44" s="6">
        <v>0.46</v>
      </c>
      <c r="O44" s="6">
        <v>0</v>
      </c>
      <c r="P44" s="6">
        <v>0</v>
      </c>
      <c r="Q44" s="6">
        <v>0.27300000000000002</v>
      </c>
      <c r="R44" s="6">
        <v>0</v>
      </c>
      <c r="S44" s="6">
        <v>0</v>
      </c>
      <c r="T44" s="6">
        <v>0</v>
      </c>
      <c r="U44" s="6">
        <v>0</v>
      </c>
      <c r="V44" s="6">
        <v>0.08</v>
      </c>
    </row>
    <row r="45" spans="1:22" x14ac:dyDescent="0.25">
      <c r="A45" s="6" t="s">
        <v>146</v>
      </c>
      <c r="B45" s="6" t="s">
        <v>144</v>
      </c>
      <c r="C45" s="6" t="s">
        <v>147</v>
      </c>
      <c r="D45" s="6" t="s">
        <v>94</v>
      </c>
      <c r="E45" s="6">
        <v>0.79913296146601298</v>
      </c>
      <c r="F45" s="6">
        <v>1.5764254166622E-3</v>
      </c>
      <c r="G45" s="6">
        <v>1.84535162192204E-5</v>
      </c>
      <c r="H45" s="6">
        <v>0</v>
      </c>
      <c r="I45" s="6" t="s">
        <v>80</v>
      </c>
      <c r="J45" s="6" t="s">
        <v>82</v>
      </c>
      <c r="K45" s="6" t="s">
        <v>81</v>
      </c>
      <c r="L45" s="6">
        <v>0.18</v>
      </c>
      <c r="M45" s="6">
        <v>0.2</v>
      </c>
      <c r="N45" s="6">
        <v>0.46</v>
      </c>
      <c r="O45" s="6">
        <v>0</v>
      </c>
      <c r="P45" s="6">
        <v>0</v>
      </c>
      <c r="Q45" s="6">
        <v>0.27300000000000002</v>
      </c>
      <c r="R45" s="6">
        <v>0</v>
      </c>
      <c r="S45" s="6">
        <v>0</v>
      </c>
      <c r="T45" s="6">
        <v>0</v>
      </c>
      <c r="U45" s="6">
        <v>0</v>
      </c>
      <c r="V45" s="6">
        <v>0.08</v>
      </c>
    </row>
    <row r="46" spans="1:22" x14ac:dyDescent="0.25">
      <c r="A46" s="6" t="s">
        <v>146</v>
      </c>
      <c r="B46" s="6" t="s">
        <v>144</v>
      </c>
      <c r="C46" s="6" t="s">
        <v>147</v>
      </c>
      <c r="D46" s="6" t="s">
        <v>95</v>
      </c>
      <c r="E46" s="6">
        <v>2.9785878833344399E-2</v>
      </c>
      <c r="F46" s="6">
        <v>4.6224741006318998E-5</v>
      </c>
      <c r="G46" s="6">
        <v>1.7401048770426999E-7</v>
      </c>
      <c r="H46" s="6">
        <v>0</v>
      </c>
      <c r="I46" s="6" t="s">
        <v>80</v>
      </c>
      <c r="J46" s="6" t="s">
        <v>82</v>
      </c>
      <c r="K46" s="6" t="s">
        <v>81</v>
      </c>
      <c r="L46" s="6">
        <v>0</v>
      </c>
      <c r="M46" s="6">
        <v>0</v>
      </c>
      <c r="N46" s="6">
        <v>0</v>
      </c>
      <c r="O46" s="6">
        <v>0.17</v>
      </c>
      <c r="P46" s="6">
        <v>0</v>
      </c>
      <c r="Q46" s="6">
        <v>0</v>
      </c>
      <c r="R46" s="6">
        <v>0</v>
      </c>
      <c r="S46" s="6">
        <v>0</v>
      </c>
      <c r="T46" s="6">
        <v>0.22</v>
      </c>
      <c r="U46" s="6">
        <v>0</v>
      </c>
      <c r="V46" s="6">
        <v>0</v>
      </c>
    </row>
    <row r="47" spans="1:22" x14ac:dyDescent="0.25">
      <c r="A47" s="6" t="s">
        <v>146</v>
      </c>
      <c r="B47" s="6" t="s">
        <v>144</v>
      </c>
      <c r="C47" s="6" t="s">
        <v>147</v>
      </c>
      <c r="D47" s="6" t="s">
        <v>96</v>
      </c>
      <c r="E47" s="6">
        <v>0.453091803088915</v>
      </c>
      <c r="F47" s="6">
        <v>9.1570355844041199E-4</v>
      </c>
      <c r="G47" s="6">
        <v>6.8004580875978499E-6</v>
      </c>
      <c r="H47" s="6">
        <v>0</v>
      </c>
      <c r="I47" s="6" t="s">
        <v>97</v>
      </c>
      <c r="J47" s="6" t="s">
        <v>82</v>
      </c>
      <c r="K47" s="6" t="s">
        <v>81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0.83</v>
      </c>
      <c r="V47" s="6">
        <v>0</v>
      </c>
    </row>
    <row r="48" spans="1:22" x14ac:dyDescent="0.25">
      <c r="A48" s="6" t="s">
        <v>146</v>
      </c>
      <c r="B48" s="6" t="s">
        <v>144</v>
      </c>
      <c r="C48" s="6" t="s">
        <v>147</v>
      </c>
      <c r="D48" s="6" t="s">
        <v>98</v>
      </c>
      <c r="E48" s="6">
        <v>8.8607826241865004E-3</v>
      </c>
      <c r="F48" s="6">
        <v>1.13585308590245E-5</v>
      </c>
      <c r="G48" s="6">
        <v>2.1890154427020701E-8</v>
      </c>
      <c r="H48" s="6">
        <v>0</v>
      </c>
      <c r="I48" s="6" t="s">
        <v>80</v>
      </c>
      <c r="J48" s="6" t="s">
        <v>82</v>
      </c>
      <c r="K48" s="6" t="s">
        <v>81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0.4</v>
      </c>
      <c r="U48" s="6">
        <v>0</v>
      </c>
      <c r="V48" s="6">
        <v>0</v>
      </c>
    </row>
    <row r="49" spans="1:22" x14ac:dyDescent="0.25">
      <c r="A49" s="6" t="s">
        <v>146</v>
      </c>
      <c r="B49" s="6" t="s">
        <v>144</v>
      </c>
      <c r="C49" s="6" t="s">
        <v>147</v>
      </c>
      <c r="D49" s="6" t="s">
        <v>99</v>
      </c>
      <c r="E49" s="6">
        <v>8.8607826241865004E-3</v>
      </c>
      <c r="F49" s="6">
        <v>1.13585308590245E-5</v>
      </c>
      <c r="G49" s="6">
        <v>2.1890154427020701E-8</v>
      </c>
      <c r="H49" s="6">
        <v>0</v>
      </c>
      <c r="I49" s="6" t="s">
        <v>80</v>
      </c>
      <c r="J49" s="6" t="s">
        <v>82</v>
      </c>
      <c r="K49" s="6" t="s">
        <v>81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0.4</v>
      </c>
      <c r="U49" s="6">
        <v>0</v>
      </c>
      <c r="V49" s="6">
        <v>0</v>
      </c>
    </row>
    <row r="50" spans="1:22" x14ac:dyDescent="0.25">
      <c r="A50" s="6" t="s">
        <v>146</v>
      </c>
      <c r="B50" s="6" t="s">
        <v>144</v>
      </c>
      <c r="C50" s="6" t="s">
        <v>147</v>
      </c>
      <c r="D50" s="6" t="s">
        <v>100</v>
      </c>
      <c r="E50" s="6">
        <v>0.89411580987290895</v>
      </c>
      <c r="F50" s="6">
        <v>2.6206779102156E-3</v>
      </c>
      <c r="G50" s="6">
        <v>2.5681809469834498E-5</v>
      </c>
      <c r="H50" s="6">
        <v>0</v>
      </c>
      <c r="I50" s="6" t="s">
        <v>80</v>
      </c>
      <c r="J50" s="6" t="s">
        <v>82</v>
      </c>
      <c r="K50" s="6" t="s">
        <v>81</v>
      </c>
      <c r="L50" s="6">
        <v>0.12</v>
      </c>
      <c r="M50" s="6">
        <v>0.27</v>
      </c>
      <c r="N50" s="6">
        <v>0.61</v>
      </c>
      <c r="O50" s="6">
        <v>0</v>
      </c>
      <c r="P50" s="6">
        <v>0</v>
      </c>
      <c r="Q50" s="6">
        <v>0.12</v>
      </c>
      <c r="R50" s="6">
        <v>0</v>
      </c>
      <c r="S50" s="6">
        <v>0</v>
      </c>
      <c r="T50" s="6">
        <v>0</v>
      </c>
      <c r="U50" s="6">
        <v>0</v>
      </c>
      <c r="V50" s="6">
        <v>0.08</v>
      </c>
    </row>
    <row r="51" spans="1:22" x14ac:dyDescent="0.25">
      <c r="A51" s="6" t="s">
        <v>146</v>
      </c>
      <c r="B51" s="6" t="s">
        <v>144</v>
      </c>
      <c r="C51" s="6" t="s">
        <v>147</v>
      </c>
      <c r="D51" s="6" t="s">
        <v>101</v>
      </c>
      <c r="E51" s="6">
        <v>0.87222167302310105</v>
      </c>
      <c r="F51" s="6">
        <v>1.805984329448E-3</v>
      </c>
      <c r="G51" s="6">
        <v>2.11342974173618E-5</v>
      </c>
      <c r="H51" s="6">
        <v>0</v>
      </c>
      <c r="I51" s="6" t="s">
        <v>80</v>
      </c>
      <c r="J51" s="6" t="s">
        <v>82</v>
      </c>
      <c r="K51" s="6" t="s">
        <v>81</v>
      </c>
      <c r="L51" s="6">
        <v>0.12</v>
      </c>
      <c r="M51" s="6">
        <v>0.27</v>
      </c>
      <c r="N51" s="6">
        <v>0.61</v>
      </c>
      <c r="O51" s="6">
        <v>0</v>
      </c>
      <c r="P51" s="6">
        <v>0</v>
      </c>
      <c r="Q51" s="6">
        <v>0.12</v>
      </c>
      <c r="R51" s="6">
        <v>0</v>
      </c>
      <c r="S51" s="6">
        <v>0</v>
      </c>
      <c r="T51" s="6">
        <v>0</v>
      </c>
      <c r="U51" s="6">
        <v>0</v>
      </c>
      <c r="V51" s="6">
        <v>0.08</v>
      </c>
    </row>
    <row r="52" spans="1:22" x14ac:dyDescent="0.25">
      <c r="A52" s="6" t="s">
        <v>146</v>
      </c>
      <c r="B52" s="6" t="s">
        <v>144</v>
      </c>
      <c r="C52" s="6" t="s">
        <v>147</v>
      </c>
      <c r="D52" s="6" t="s">
        <v>102</v>
      </c>
      <c r="E52" s="6">
        <v>0.271855081853349</v>
      </c>
      <c r="F52" s="6">
        <v>5.4942213506424704E-4</v>
      </c>
      <c r="G52" s="6">
        <v>4.0802748525587101E-6</v>
      </c>
      <c r="H52" s="6">
        <v>0</v>
      </c>
      <c r="I52" s="6" t="s">
        <v>80</v>
      </c>
      <c r="J52" s="6" t="s">
        <v>82</v>
      </c>
      <c r="K52" s="6" t="s">
        <v>81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0.52400000000000002</v>
      </c>
      <c r="V52" s="6">
        <v>0</v>
      </c>
    </row>
    <row r="53" spans="1:22" x14ac:dyDescent="0.25">
      <c r="A53" s="6" t="s">
        <v>146</v>
      </c>
      <c r="B53" s="6" t="s">
        <v>144</v>
      </c>
      <c r="C53" s="6" t="s">
        <v>147</v>
      </c>
      <c r="D53" s="6" t="s">
        <v>103</v>
      </c>
      <c r="E53" s="6">
        <v>0.42020051659647101</v>
      </c>
      <c r="F53" s="6">
        <v>1.469217248717E-3</v>
      </c>
      <c r="G53" s="6">
        <v>1.06350431168024E-2</v>
      </c>
      <c r="H53" s="6">
        <v>0</v>
      </c>
      <c r="I53" s="6" t="s">
        <v>80</v>
      </c>
      <c r="J53" s="6" t="s">
        <v>104</v>
      </c>
      <c r="K53" s="6" t="s">
        <v>81</v>
      </c>
      <c r="L53" s="6">
        <v>0.13800000000000001</v>
      </c>
      <c r="M53" s="6">
        <v>0</v>
      </c>
      <c r="N53" s="6">
        <v>0</v>
      </c>
      <c r="O53" s="6">
        <v>0</v>
      </c>
      <c r="P53" s="6">
        <v>0.60599999999999998</v>
      </c>
      <c r="Q53" s="6">
        <v>0</v>
      </c>
      <c r="R53" s="6">
        <v>0</v>
      </c>
      <c r="S53" s="6">
        <v>0</v>
      </c>
      <c r="T53" s="6">
        <v>0</v>
      </c>
      <c r="U53" s="6">
        <v>0.38400000000000001</v>
      </c>
      <c r="V53" s="6">
        <v>0.01</v>
      </c>
    </row>
    <row r="54" spans="1:22" x14ac:dyDescent="0.25">
      <c r="A54" s="6" t="s">
        <v>146</v>
      </c>
      <c r="B54" s="6" t="s">
        <v>144</v>
      </c>
      <c r="C54" s="6" t="s">
        <v>147</v>
      </c>
      <c r="D54" s="6" t="s">
        <v>105</v>
      </c>
      <c r="E54" s="6">
        <v>0.33301828820974899</v>
      </c>
      <c r="F54" s="6">
        <v>1.0043673934054E-3</v>
      </c>
      <c r="G54" s="6">
        <v>7.0590840993793902E-6</v>
      </c>
      <c r="H54" s="6">
        <v>0</v>
      </c>
      <c r="I54" s="6" t="s">
        <v>80</v>
      </c>
      <c r="J54" s="6" t="s">
        <v>106</v>
      </c>
      <c r="K54" s="6" t="s">
        <v>81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x14ac:dyDescent="0.25">
      <c r="A55" s="6" t="s">
        <v>146</v>
      </c>
      <c r="B55" s="6" t="s">
        <v>144</v>
      </c>
      <c r="C55" s="6" t="s">
        <v>147</v>
      </c>
      <c r="D55" s="6" t="s">
        <v>107</v>
      </c>
      <c r="E55" s="6">
        <v>-0.20859773291060099</v>
      </c>
      <c r="F55" s="6">
        <v>4.6282254887623003E-3</v>
      </c>
      <c r="G55" s="6">
        <v>2.9284496521163898E-5</v>
      </c>
      <c r="H55" s="6">
        <v>0</v>
      </c>
      <c r="I55" s="6" t="s">
        <v>80</v>
      </c>
      <c r="J55" s="6" t="s">
        <v>82</v>
      </c>
      <c r="K55" s="6" t="s">
        <v>81</v>
      </c>
      <c r="L55" s="6">
        <v>0.46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1</v>
      </c>
      <c r="S55" s="6">
        <v>0</v>
      </c>
      <c r="T55" s="6">
        <v>0</v>
      </c>
      <c r="U55" s="6">
        <v>0</v>
      </c>
      <c r="V55" s="6">
        <v>0.15</v>
      </c>
    </row>
    <row r="56" spans="1:22" x14ac:dyDescent="0.25">
      <c r="A56" s="6" t="s">
        <v>146</v>
      </c>
      <c r="B56" s="6" t="s">
        <v>144</v>
      </c>
      <c r="C56" s="6" t="s">
        <v>147</v>
      </c>
      <c r="D56" s="6" t="s">
        <v>108</v>
      </c>
      <c r="E56" s="6">
        <v>-0.30082637773854498</v>
      </c>
      <c r="F56" s="6">
        <v>1.2092854815923999E-3</v>
      </c>
      <c r="G56" s="6">
        <v>8.7155169111882902E-6</v>
      </c>
      <c r="H56" s="6">
        <v>0</v>
      </c>
      <c r="I56" s="6" t="s">
        <v>80</v>
      </c>
      <c r="J56" s="6" t="s">
        <v>82</v>
      </c>
      <c r="K56" s="6" t="s">
        <v>81</v>
      </c>
      <c r="L56" s="6">
        <v>0.46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1</v>
      </c>
      <c r="S56" s="6">
        <v>0</v>
      </c>
      <c r="T56" s="6">
        <v>0</v>
      </c>
      <c r="U56" s="6">
        <v>0</v>
      </c>
      <c r="V56" s="6">
        <v>0.15</v>
      </c>
    </row>
    <row r="57" spans="1:22" x14ac:dyDescent="0.25">
      <c r="A57" s="6" t="s">
        <v>146</v>
      </c>
      <c r="B57" s="6" t="s">
        <v>144</v>
      </c>
      <c r="C57" s="6" t="s">
        <v>147</v>
      </c>
      <c r="D57" s="6" t="s">
        <v>109</v>
      </c>
      <c r="E57" s="6">
        <v>0.68101299188602205</v>
      </c>
      <c r="F57" s="6">
        <v>1.3898456014540801E-2</v>
      </c>
      <c r="G57" s="6">
        <v>5.4250288371525002E-3</v>
      </c>
      <c r="H57" s="6">
        <v>0</v>
      </c>
      <c r="I57" s="6" t="s">
        <v>80</v>
      </c>
      <c r="J57" s="6" t="s">
        <v>82</v>
      </c>
      <c r="K57" s="6" t="s">
        <v>81</v>
      </c>
      <c r="L57" s="6">
        <v>0.32</v>
      </c>
      <c r="M57" s="6">
        <v>0</v>
      </c>
      <c r="N57" s="6">
        <v>0</v>
      </c>
      <c r="O57" s="6">
        <v>0</v>
      </c>
      <c r="P57" s="6">
        <v>0.25</v>
      </c>
      <c r="Q57" s="6">
        <v>0.25</v>
      </c>
      <c r="R57" s="6">
        <v>0.5</v>
      </c>
      <c r="S57" s="6">
        <v>0</v>
      </c>
      <c r="T57" s="6">
        <v>0</v>
      </c>
      <c r="U57" s="6">
        <v>0</v>
      </c>
      <c r="V57" s="6">
        <v>0.1</v>
      </c>
    </row>
    <row r="58" spans="1:22" x14ac:dyDescent="0.25">
      <c r="A58" s="6" t="s">
        <v>146</v>
      </c>
      <c r="B58" s="6" t="s">
        <v>144</v>
      </c>
      <c r="C58" s="6" t="s">
        <v>147</v>
      </c>
      <c r="D58" s="6" t="s">
        <v>110</v>
      </c>
      <c r="E58" s="6">
        <v>0.53093893140778903</v>
      </c>
      <c r="F58" s="6">
        <v>8.3196151501517997E-3</v>
      </c>
      <c r="G58" s="6">
        <v>5.3932571518831999E-3</v>
      </c>
      <c r="H58" s="6">
        <v>0</v>
      </c>
      <c r="I58" s="6" t="s">
        <v>80</v>
      </c>
      <c r="J58" s="6" t="s">
        <v>82</v>
      </c>
      <c r="K58" s="6" t="s">
        <v>81</v>
      </c>
      <c r="L58" s="6">
        <v>0.32</v>
      </c>
      <c r="M58" s="6">
        <v>0</v>
      </c>
      <c r="N58" s="6">
        <v>0</v>
      </c>
      <c r="O58" s="6">
        <v>0</v>
      </c>
      <c r="P58" s="6">
        <v>0.25</v>
      </c>
      <c r="Q58" s="6">
        <v>0.25</v>
      </c>
      <c r="R58" s="6">
        <v>0.5</v>
      </c>
      <c r="S58" s="6">
        <v>0</v>
      </c>
      <c r="T58" s="6">
        <v>0</v>
      </c>
      <c r="U58" s="6">
        <v>0</v>
      </c>
      <c r="V58" s="6">
        <v>0.1</v>
      </c>
    </row>
    <row r="59" spans="1:22" x14ac:dyDescent="0.25">
      <c r="A59" s="6" t="s">
        <v>146</v>
      </c>
      <c r="B59" s="6" t="s">
        <v>144</v>
      </c>
      <c r="C59" s="6" t="s">
        <v>147</v>
      </c>
      <c r="D59" s="6" t="s">
        <v>111</v>
      </c>
      <c r="E59" s="6">
        <v>0.763063667653332</v>
      </c>
      <c r="F59" s="6">
        <v>1.1184625665313501E-2</v>
      </c>
      <c r="G59" s="6">
        <v>2.6368949904880998E-3</v>
      </c>
      <c r="H59" s="6">
        <v>0</v>
      </c>
      <c r="I59" s="6" t="s">
        <v>112</v>
      </c>
      <c r="J59" s="6" t="s">
        <v>113</v>
      </c>
      <c r="K59" s="6" t="s">
        <v>81</v>
      </c>
      <c r="L59" s="6">
        <v>1</v>
      </c>
      <c r="M59" s="6">
        <v>0</v>
      </c>
      <c r="N59" s="6">
        <v>0</v>
      </c>
      <c r="O59" s="6">
        <v>0</v>
      </c>
      <c r="P59" s="6">
        <v>0.26750000000000002</v>
      </c>
      <c r="Q59" s="6">
        <v>0.26750000000000002</v>
      </c>
      <c r="R59" s="6">
        <v>0.46500000000000002</v>
      </c>
      <c r="S59" s="6">
        <v>0</v>
      </c>
      <c r="T59" s="6">
        <v>0</v>
      </c>
      <c r="U59" s="6">
        <v>0</v>
      </c>
      <c r="V59" s="6">
        <v>0.1</v>
      </c>
    </row>
    <row r="60" spans="1:22" x14ac:dyDescent="0.25">
      <c r="A60" s="6" t="s">
        <v>146</v>
      </c>
      <c r="B60" s="6" t="s">
        <v>144</v>
      </c>
      <c r="C60" s="6" t="s">
        <v>147</v>
      </c>
      <c r="D60" s="6" t="s">
        <v>114</v>
      </c>
      <c r="E60" s="6">
        <v>1.80417957949518</v>
      </c>
      <c r="F60" s="6">
        <v>5.7497957322286001E-3</v>
      </c>
      <c r="G60" s="6">
        <v>5.4004034362810503E-5</v>
      </c>
      <c r="H60" s="6">
        <v>0</v>
      </c>
      <c r="I60" s="6" t="s">
        <v>115</v>
      </c>
      <c r="J60" s="6" t="s">
        <v>113</v>
      </c>
      <c r="K60" s="6" t="s">
        <v>81</v>
      </c>
      <c r="L60" s="6">
        <v>0</v>
      </c>
      <c r="M60" s="6">
        <v>0.436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x14ac:dyDescent="0.25">
      <c r="A61" s="6" t="s">
        <v>146</v>
      </c>
      <c r="B61" s="6" t="s">
        <v>144</v>
      </c>
      <c r="C61" s="6" t="s">
        <v>147</v>
      </c>
      <c r="D61" s="6" t="s">
        <v>116</v>
      </c>
      <c r="E61" s="6">
        <v>0.47091006457741702</v>
      </c>
      <c r="F61" s="6">
        <v>9.83704101150963E-4</v>
      </c>
      <c r="G61" s="6">
        <v>1.1476487999710301E-4</v>
      </c>
      <c r="H61" s="6">
        <v>0</v>
      </c>
      <c r="I61" s="6" t="s">
        <v>80</v>
      </c>
      <c r="J61" s="6" t="s">
        <v>117</v>
      </c>
      <c r="K61" s="6" t="s">
        <v>81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x14ac:dyDescent="0.25">
      <c r="A62" s="6" t="s">
        <v>146</v>
      </c>
      <c r="B62" s="6" t="s">
        <v>144</v>
      </c>
      <c r="C62" s="6" t="s">
        <v>147</v>
      </c>
      <c r="D62" s="6" t="s">
        <v>118</v>
      </c>
      <c r="E62" s="6">
        <v>1.5916026944183499</v>
      </c>
      <c r="F62" s="6">
        <v>4.1183516256773998E-3</v>
      </c>
      <c r="G62" s="6">
        <v>2.05027349405099E-4</v>
      </c>
      <c r="H62" s="6">
        <v>0</v>
      </c>
      <c r="I62" s="6" t="s">
        <v>80</v>
      </c>
      <c r="J62" s="6" t="s">
        <v>117</v>
      </c>
      <c r="K62" s="6" t="s">
        <v>81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x14ac:dyDescent="0.25">
      <c r="A63" s="6" t="s">
        <v>146</v>
      </c>
      <c r="B63" s="6" t="s">
        <v>144</v>
      </c>
      <c r="C63" s="6" t="s">
        <v>147</v>
      </c>
      <c r="D63" s="6" t="s">
        <v>119</v>
      </c>
      <c r="E63" s="6">
        <v>1.78011250622732</v>
      </c>
      <c r="F63" s="6">
        <v>2.9311796404881E-3</v>
      </c>
      <c r="G63" s="6">
        <v>2.37809588945269E-4</v>
      </c>
      <c r="H63" s="6">
        <v>0</v>
      </c>
      <c r="I63" s="6" t="s">
        <v>80</v>
      </c>
      <c r="J63" s="6" t="s">
        <v>120</v>
      </c>
      <c r="K63" s="6" t="s">
        <v>81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Settings</vt:lpstr>
      <vt:lpstr>GWP Factors</vt:lpstr>
      <vt:lpstr>Impact Factors</vt:lpstr>
      <vt:lpstr>Source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Austin Pearce</cp:lastModifiedBy>
  <cp:revision>0</cp:revision>
  <dcterms:created xsi:type="dcterms:W3CDTF">2026-08-11T14:22:20Z</dcterms:created>
  <dcterms:modified xsi:type="dcterms:W3CDTF">2026-08-26T18:32:24Z</dcterms:modified>
  <dc:language>en-US</dc:language>
</cp:coreProperties>
</file>